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https://nhs-my.sharepoint.com/personal/shimul_haider_nhs_net/Documents/De-biasing Recruitment/"/>
    </mc:Choice>
  </mc:AlternateContent>
  <xr:revisionPtr revIDLastSave="20" documentId="8_{37BD0ACA-7597-4425-A5F7-83E6DF2C219A}" xr6:coauthVersionLast="47" xr6:coauthVersionMax="47" xr10:uidLastSave="{0DD0B605-6BC3-4F22-BA85-59C86301187A}"/>
  <bookViews>
    <workbookView xWindow="-110" yWindow="-110" windowWidth="19420" windowHeight="10420" tabRatio="710" activeTab="1" xr2:uid="{00000000-000D-0000-FFFF-FFFF00000000}"/>
  </bookViews>
  <sheets>
    <sheet name="Introduction" sheetId="11" r:id="rId1"/>
    <sheet name="Dashboard" sheetId="12" r:id="rId2"/>
    <sheet name="Data and Calculations" sheetId="22" state="hidden" r:id="rId3"/>
    <sheet name="JD and advertising the role" sheetId="8" r:id="rId4"/>
    <sheet name="Longlisting and Shortlisting" sheetId="10" r:id="rId5"/>
    <sheet name="Interview" sheetId="9" r:id="rId6"/>
    <sheet name="Decision Making" sheetId="2" r:id="rId7"/>
    <sheet name="Induction and Onboarding" sheetId="19" r:id="rId8"/>
    <sheet name="Appraisals" sheetId="20" r:id="rId9"/>
    <sheet name="Talent Spotting" sheetId="18" r:id="rId10"/>
    <sheet name="International Recruitment " sheetId="27" r:id="rId11"/>
    <sheet name="Culture" sheetId="26" r:id="rId12"/>
    <sheet name="Tagged Results" sheetId="24" state="hidden" r:id="rId13"/>
  </sheets>
  <definedNames>
    <definedName name="_xlnm._FilterDatabase" localSheetId="8" hidden="1">Appraisals!$F$4:$F$93</definedName>
    <definedName name="_xlnm._FilterDatabase" localSheetId="11" hidden="1">Culture!$F$4:$F$91</definedName>
    <definedName name="_xlnm._FilterDatabase" localSheetId="6" hidden="1">'Decision Making'!$F$4:$F$110</definedName>
    <definedName name="_xlnm._FilterDatabase" localSheetId="7" hidden="1">'Induction and Onboarding'!$F$4:$F$137</definedName>
    <definedName name="_xlnm._FilterDatabase" localSheetId="10" hidden="1">'International Recruitment '!$F$4:$F$55</definedName>
    <definedName name="_xlnm._FilterDatabase" localSheetId="5" hidden="1">Interview!$F$4:$F$105</definedName>
    <definedName name="_xlnm._FilterDatabase" localSheetId="3" hidden="1">'JD and advertising the role'!$F$4:$F$160</definedName>
    <definedName name="_xlnm._FilterDatabase" localSheetId="4" hidden="1">'Longlisting and Shortlisting'!$F$4:$F$98</definedName>
    <definedName name="_xlnm._FilterDatabase" localSheetId="9" hidden="1">'Talent Spotting'!$F$4:$F$142</definedName>
    <definedName name="_xlnm.Print_Area" localSheetId="8">Appraisals!$A$1:$R$8</definedName>
    <definedName name="_xlnm.Print_Area" localSheetId="11">Culture!$A$1:$R$8</definedName>
    <definedName name="_xlnm.Print_Area" localSheetId="1">Dashboard!$C$1:$AC$9</definedName>
    <definedName name="_xlnm.Print_Area" localSheetId="6">'Decision Making'!#REF!</definedName>
    <definedName name="_xlnm.Print_Area" localSheetId="7">'Induction and Onboarding'!$A$1:$R$8</definedName>
    <definedName name="_xlnm.Print_Area" localSheetId="10">'International Recruitment '!$A$1:$R$8</definedName>
    <definedName name="_xlnm.Print_Area" localSheetId="5">Interview!$A$1:$T$8</definedName>
    <definedName name="_xlnm.Print_Area" localSheetId="0">Introduction!$A$3:$AR$91</definedName>
    <definedName name="_xlnm.Print_Area" localSheetId="3">'JD and advertising the role'!$A$4:$I$14</definedName>
    <definedName name="_xlnm.Print_Area" localSheetId="4">'Longlisting and Shortlisting'!$A$1:$T$12</definedName>
    <definedName name="_xlnm.Print_Area" localSheetId="9">'Talent Spotting'!$A$1:$Q$8</definedName>
    <definedName name="Ratings_Area_of_Excellence">'Data and Calculations'!$E$2:$I$2</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22" l="1"/>
  <c r="C25" i="24" a="1"/>
  <c r="C25" i="24" s="1"/>
  <c r="C50" i="22"/>
  <c r="E50" i="22" s="1"/>
  <c r="C51" i="22"/>
  <c r="E51" i="22" s="1"/>
  <c r="C52" i="22"/>
  <c r="E52" i="22" s="1"/>
  <c r="C53" i="22"/>
  <c r="E53" i="22" s="1"/>
  <c r="C54" i="22"/>
  <c r="E54" i="22" s="1"/>
  <c r="E5" i="22"/>
  <c r="I10" i="22"/>
  <c r="H7" i="22"/>
  <c r="H3" i="22"/>
  <c r="H10" i="22"/>
  <c r="F9" i="22"/>
  <c r="F3" i="22"/>
  <c r="E9" i="22"/>
  <c r="G11" i="22"/>
  <c r="E3" i="22"/>
  <c r="I8" i="22"/>
  <c r="G3" i="22"/>
  <c r="G10" i="22"/>
  <c r="G7" i="22"/>
  <c r="E10" i="22"/>
  <c r="I7" i="22"/>
  <c r="F4" i="22"/>
  <c r="E6" i="22"/>
  <c r="G8" i="22"/>
  <c r="G6" i="22"/>
  <c r="I11" i="22"/>
  <c r="F8" i="22"/>
  <c r="G5" i="22"/>
  <c r="I4" i="22"/>
  <c r="H11" i="22"/>
  <c r="H5" i="22"/>
  <c r="H8" i="22"/>
  <c r="E8" i="22"/>
  <c r="H4" i="22"/>
  <c r="E7" i="22"/>
  <c r="E4" i="22"/>
  <c r="G9" i="22"/>
  <c r="F7" i="22"/>
  <c r="F6" i="22"/>
  <c r="F11" i="22"/>
  <c r="E11" i="22"/>
  <c r="H6" i="22"/>
  <c r="F10" i="22"/>
  <c r="I6" i="22"/>
  <c r="G4" i="22"/>
  <c r="I5" i="22"/>
  <c r="F5" i="22"/>
  <c r="H9" i="22"/>
  <c r="I9" i="22"/>
  <c r="I3" i="22"/>
  <c r="J4" i="22" l="1"/>
  <c r="N4" i="22" s="1"/>
  <c r="J11" i="22"/>
  <c r="N11" i="22" s="1"/>
  <c r="J5" i="22"/>
  <c r="N5" i="22" s="1"/>
  <c r="J6" i="22"/>
  <c r="N6" i="22" s="1"/>
  <c r="J7" i="22"/>
  <c r="N7" i="22" s="1"/>
  <c r="J9" i="22"/>
  <c r="N9" i="22" s="1"/>
  <c r="J10" i="22"/>
  <c r="N10" i="22" s="1"/>
  <c r="J8" i="22"/>
  <c r="N8" i="22" s="1"/>
  <c r="J3" i="22"/>
  <c r="N3" i="22" s="1"/>
  <c r="F50" i="22"/>
  <c r="G50" i="22"/>
  <c r="H50" i="22" s="1"/>
  <c r="O46" i="22"/>
  <c r="O45" i="22"/>
  <c r="O44" i="22"/>
  <c r="O43" i="22"/>
  <c r="O42" i="22"/>
  <c r="O41" i="22"/>
  <c r="O40" i="22"/>
  <c r="O39" i="22"/>
  <c r="O38" i="22"/>
  <c r="O37" i="22"/>
  <c r="O36" i="22"/>
  <c r="O35" i="22"/>
  <c r="O34" i="22"/>
  <c r="O33" i="22"/>
  <c r="O32" i="22"/>
  <c r="C84" i="22"/>
  <c r="C83" i="22"/>
  <c r="C82" i="22"/>
  <c r="C81" i="22"/>
  <c r="C80" i="22"/>
  <c r="C89" i="22"/>
  <c r="C88" i="22"/>
  <c r="E88" i="22" s="1"/>
  <c r="C87" i="22"/>
  <c r="E87" i="22" s="1"/>
  <c r="C86" i="22"/>
  <c r="E86" i="22" s="1"/>
  <c r="C85" i="22"/>
  <c r="E85" i="22" s="1"/>
  <c r="T8" i="22" l="1"/>
  <c r="R8" i="22"/>
  <c r="S8" i="22" s="1"/>
  <c r="U8" i="22"/>
  <c r="P8" i="22"/>
  <c r="Q8" i="22" s="1"/>
  <c r="P10" i="22"/>
  <c r="Q10" i="22" s="1"/>
  <c r="U10" i="22"/>
  <c r="R10" i="22"/>
  <c r="S10" i="22" s="1"/>
  <c r="T10" i="22"/>
  <c r="U9" i="22"/>
  <c r="T9" i="22"/>
  <c r="R9" i="22"/>
  <c r="S9" i="22" s="1"/>
  <c r="P9" i="22"/>
  <c r="Q9" i="22" s="1"/>
  <c r="U7" i="22"/>
  <c r="T7" i="22"/>
  <c r="R7" i="22"/>
  <c r="S7" i="22" s="1"/>
  <c r="P7" i="22"/>
  <c r="Q7" i="22" s="1"/>
  <c r="R4" i="22"/>
  <c r="S4" i="22" s="1"/>
  <c r="T4" i="22"/>
  <c r="P4" i="22"/>
  <c r="Q4" i="22" s="1"/>
  <c r="U4" i="22"/>
  <c r="P6" i="22"/>
  <c r="Q6" i="22" s="1"/>
  <c r="U6" i="22"/>
  <c r="T6" i="22"/>
  <c r="R6" i="22"/>
  <c r="S6" i="22" s="1"/>
  <c r="P3" i="22"/>
  <c r="Q3" i="22" s="1"/>
  <c r="U3" i="22"/>
  <c r="T3" i="22"/>
  <c r="R3" i="22"/>
  <c r="S3" i="22" s="1"/>
  <c r="U5" i="22"/>
  <c r="T5" i="22"/>
  <c r="R5" i="22"/>
  <c r="S5" i="22" s="1"/>
  <c r="P5" i="22"/>
  <c r="Q5" i="22" s="1"/>
  <c r="U11" i="22"/>
  <c r="T11" i="22"/>
  <c r="R11" i="22"/>
  <c r="S11" i="22" s="1"/>
  <c r="P11" i="22"/>
  <c r="Q11" i="22" s="1"/>
  <c r="O11" i="22"/>
  <c r="O3" i="22"/>
  <c r="O4" i="22"/>
  <c r="O8" i="22"/>
  <c r="O10" i="22"/>
  <c r="O9" i="22"/>
  <c r="O7" i="22"/>
  <c r="O6" i="22"/>
  <c r="O5" i="22"/>
  <c r="E89" i="22"/>
  <c r="G85" i="22" s="1"/>
  <c r="H85" i="22" s="1"/>
  <c r="P46" i="22" s="1"/>
  <c r="C55" i="24" a="1"/>
  <c r="C55" i="24" s="1"/>
  <c r="C53" i="24" a="1"/>
  <c r="C53" i="24" s="1"/>
  <c r="C51" i="24" a="1"/>
  <c r="C51" i="24" s="1"/>
  <c r="C49" i="24" a="1"/>
  <c r="C49" i="24" s="1"/>
  <c r="C48" i="24" a="1"/>
  <c r="C48" i="24" s="1"/>
  <c r="C46" i="24" a="1"/>
  <c r="C46" i="24" s="1"/>
  <c r="C45" i="24" a="1"/>
  <c r="C45" i="24" s="1"/>
  <c r="C44" i="24" a="1"/>
  <c r="C44" i="24" s="1"/>
  <c r="C42" i="24" a="1"/>
  <c r="C42" i="24" s="1"/>
  <c r="C39" i="24" a="1"/>
  <c r="C39" i="24" s="1"/>
  <c r="C23" i="24" a="1"/>
  <c r="C23" i="24" s="1"/>
  <c r="C22" i="24" a="1"/>
  <c r="C22" i="24" s="1"/>
  <c r="C20" i="24" a="1"/>
  <c r="C20" i="24" s="1"/>
  <c r="C19" i="24" a="1"/>
  <c r="C16" i="24" a="1"/>
  <c r="C16" i="24" s="1"/>
  <c r="C15" i="24" a="1"/>
  <c r="C15" i="24" s="1"/>
  <c r="C13" i="24" a="1"/>
  <c r="C13" i="24" s="1"/>
  <c r="C12" i="24" a="1"/>
  <c r="C12" i="24" s="1"/>
  <c r="C9" i="24" a="1"/>
  <c r="C9" i="24" s="1"/>
  <c r="C6" i="24" a="1"/>
  <c r="F85" i="22" l="1"/>
  <c r="C19" i="24"/>
  <c r="C6" i="24"/>
  <c r="C108" i="22"/>
  <c r="E108" i="22" s="1"/>
  <c r="C107" i="22"/>
  <c r="E107" i="22" s="1"/>
  <c r="C106" i="22"/>
  <c r="E106" i="22" s="1"/>
  <c r="C109" i="22"/>
  <c r="E109" i="22" s="1"/>
  <c r="C110" i="22"/>
  <c r="E110" i="22" s="1"/>
  <c r="C121" i="22"/>
  <c r="E121" i="22" s="1"/>
  <c r="C122" i="22"/>
  <c r="E122" i="22" s="1"/>
  <c r="C125" i="22"/>
  <c r="E125" i="22" s="1"/>
  <c r="C124" i="22"/>
  <c r="E124" i="22" s="1"/>
  <c r="C123" i="22"/>
  <c r="E123" i="22" s="1"/>
  <c r="G106" i="22" l="1"/>
  <c r="H106" i="22" s="1"/>
  <c r="F106" i="22"/>
  <c r="F121" i="22"/>
  <c r="G121" i="22"/>
  <c r="H121" i="22" s="1"/>
  <c r="C21" i="22" l="1"/>
  <c r="E21" i="22" s="1"/>
  <c r="C69" i="22"/>
  <c r="E69" i="22" s="1"/>
  <c r="C68" i="22"/>
  <c r="E68" i="22" s="1"/>
  <c r="C67" i="22"/>
  <c r="E67" i="22" s="1"/>
  <c r="C66" i="22"/>
  <c r="E66" i="22" s="1"/>
  <c r="C65" i="22"/>
  <c r="E65" i="22" s="1"/>
  <c r="C64" i="22"/>
  <c r="E64" i="22" s="1"/>
  <c r="C63" i="22"/>
  <c r="E63" i="22" s="1"/>
  <c r="C62" i="22"/>
  <c r="E62" i="22" s="1"/>
  <c r="C61" i="22"/>
  <c r="E61" i="22" s="1"/>
  <c r="C59" i="22"/>
  <c r="E59" i="22" s="1"/>
  <c r="C58" i="22"/>
  <c r="E58" i="22" s="1"/>
  <c r="C57" i="22"/>
  <c r="E57" i="22" s="1"/>
  <c r="C56" i="22"/>
  <c r="E56" i="22" s="1"/>
  <c r="C39" i="22"/>
  <c r="E39" i="22" s="1"/>
  <c r="C38" i="22"/>
  <c r="E38" i="22" s="1"/>
  <c r="C37" i="22"/>
  <c r="E37" i="22" s="1"/>
  <c r="C36" i="22"/>
  <c r="E36" i="22" s="1"/>
  <c r="C34" i="22"/>
  <c r="C33" i="22"/>
  <c r="E33" i="22" s="1"/>
  <c r="C32" i="22"/>
  <c r="E32" i="22" s="1"/>
  <c r="C31" i="22"/>
  <c r="E31" i="22" s="1"/>
  <c r="C49" i="22"/>
  <c r="C48" i="22"/>
  <c r="E48" i="22" s="1"/>
  <c r="C47" i="22"/>
  <c r="E47" i="22" s="1"/>
  <c r="C46" i="22"/>
  <c r="E46" i="22" s="1"/>
  <c r="C44" i="22"/>
  <c r="E44" i="22" s="1"/>
  <c r="C43" i="22"/>
  <c r="E43" i="22" s="1"/>
  <c r="C42" i="22"/>
  <c r="E42" i="22" s="1"/>
  <c r="C41" i="22"/>
  <c r="E41" i="22" s="1"/>
  <c r="C29" i="22"/>
  <c r="E29" i="22" s="1"/>
  <c r="C28" i="22"/>
  <c r="E28" i="22" s="1"/>
  <c r="C27" i="22"/>
  <c r="E27" i="22" s="1"/>
  <c r="E26" i="22"/>
  <c r="C25" i="22"/>
  <c r="E25" i="22" s="1"/>
  <c r="C24" i="22"/>
  <c r="E24" i="22" s="1"/>
  <c r="C23" i="22"/>
  <c r="E23" i="22" s="1"/>
  <c r="C22" i="22"/>
  <c r="E22" i="22" s="1"/>
  <c r="C20" i="22"/>
  <c r="E20" i="22" s="1"/>
  <c r="C74" i="22"/>
  <c r="E74" i="22" s="1"/>
  <c r="C79" i="22"/>
  <c r="E79" i="22" s="1"/>
  <c r="E84" i="22"/>
  <c r="E83" i="22"/>
  <c r="C78" i="22"/>
  <c r="E78" i="22" s="1"/>
  <c r="C73" i="22"/>
  <c r="E73" i="22" s="1"/>
  <c r="E82" i="22"/>
  <c r="C77" i="22"/>
  <c r="E77" i="22" s="1"/>
  <c r="C72" i="22"/>
  <c r="E72" i="22" s="1"/>
  <c r="E81" i="22"/>
  <c r="C71" i="22"/>
  <c r="E71" i="22" s="1"/>
  <c r="C76" i="22"/>
  <c r="E76" i="22" s="1"/>
  <c r="E80" i="22"/>
  <c r="C75" i="22"/>
  <c r="E75" i="22" s="1"/>
  <c r="C70" i="22"/>
  <c r="E70" i="22" s="1"/>
  <c r="C60" i="22"/>
  <c r="E60" i="22" s="1"/>
  <c r="C55" i="22"/>
  <c r="E55" i="22" s="1"/>
  <c r="C35" i="22"/>
  <c r="E35" i="22" s="1"/>
  <c r="C30" i="22"/>
  <c r="E30" i="22" s="1"/>
  <c r="C45" i="22"/>
  <c r="E45" i="22" s="1"/>
  <c r="C40" i="22"/>
  <c r="G20" i="22" l="1"/>
  <c r="H20" i="22" s="1"/>
  <c r="P32" i="22" s="1"/>
  <c r="E49" i="22"/>
  <c r="G45" i="22" s="1"/>
  <c r="H45" i="22" s="1"/>
  <c r="P38" i="22" s="1"/>
  <c r="E34" i="22"/>
  <c r="N19" i="22" s="1"/>
  <c r="O19" i="22" s="1"/>
  <c r="N21" i="22"/>
  <c r="O21" i="22" s="1"/>
  <c r="N22" i="22"/>
  <c r="O22" i="22" s="1"/>
  <c r="G80" i="22"/>
  <c r="H80" i="22" s="1"/>
  <c r="P45" i="22" s="1"/>
  <c r="F80" i="22"/>
  <c r="N24" i="22"/>
  <c r="O24" i="22" s="1"/>
  <c r="N23" i="22"/>
  <c r="O23" i="22" s="1"/>
  <c r="G35" i="22"/>
  <c r="H35" i="22" s="1"/>
  <c r="P36" i="22" s="1"/>
  <c r="P39" i="22"/>
  <c r="G60" i="22"/>
  <c r="H60" i="22" s="1"/>
  <c r="P41" i="22" s="1"/>
  <c r="G55" i="22"/>
  <c r="H55" i="22" s="1"/>
  <c r="P40" i="22" s="1"/>
  <c r="G70" i="22"/>
  <c r="H70" i="22" s="1"/>
  <c r="P43" i="22" s="1"/>
  <c r="G65" i="22"/>
  <c r="H65" i="22" s="1"/>
  <c r="P42" i="22" s="1"/>
  <c r="G75" i="22"/>
  <c r="H75" i="22" s="1"/>
  <c r="P44" i="22" s="1"/>
  <c r="G25" i="22"/>
  <c r="H25" i="22" s="1"/>
  <c r="P33" i="22" s="1"/>
  <c r="E40" i="22"/>
  <c r="F20" i="22"/>
  <c r="N20" i="22" l="1"/>
  <c r="O20" i="22" s="1"/>
  <c r="G30" i="22"/>
  <c r="H30" i="22" s="1"/>
  <c r="P35" i="22" s="1"/>
  <c r="N18" i="22"/>
  <c r="O18" i="22" s="1"/>
  <c r="G40" i="22"/>
  <c r="H40" i="22" s="1"/>
  <c r="P37" i="22" s="1"/>
  <c r="P34" i="22"/>
  <c r="C115" i="22" l="1"/>
  <c r="E115" i="22" s="1"/>
  <c r="C114" i="22"/>
  <c r="E114" i="22" s="1"/>
  <c r="C113" i="22"/>
  <c r="E113" i="22" s="1"/>
  <c r="C111" i="22"/>
  <c r="E111" i="22" s="1"/>
  <c r="C112" i="22"/>
  <c r="E112" i="22" s="1"/>
  <c r="F30" i="22"/>
  <c r="F70" i="22"/>
  <c r="F75" i="22"/>
  <c r="F35" i="22"/>
  <c r="F25" i="22"/>
  <c r="F55" i="22"/>
  <c r="F40" i="22"/>
  <c r="F60" i="22"/>
  <c r="F65" i="22"/>
  <c r="F45" i="22"/>
  <c r="G111" i="22" l="1"/>
  <c r="H111" i="22" s="1"/>
  <c r="F111" i="22"/>
  <c r="J11" i="10" l="1"/>
  <c r="J5" i="10"/>
  <c r="C35" i="24" a="1"/>
  <c r="C35" i="24" s="1"/>
  <c r="C31" i="24" l="1" a="1"/>
  <c r="J12" i="8"/>
  <c r="J5" i="8"/>
  <c r="C31" i="24" l="1"/>
  <c r="C116" i="22"/>
  <c r="E116" i="22" s="1"/>
  <c r="C120" i="22"/>
  <c r="E120" i="22" s="1"/>
  <c r="C117" i="22"/>
  <c r="E117" i="22" s="1"/>
  <c r="C119" i="22"/>
  <c r="E119" i="22" s="1"/>
  <c r="C118" i="22"/>
  <c r="E118" i="22" s="1"/>
  <c r="G116" i="22" l="1"/>
  <c r="H116" i="22" s="1"/>
  <c r="F116" i="2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<sst xmlns="http://schemas.openxmlformats.org/spreadsheetml/2006/main" count="504" uniqueCount="274">
  <si>
    <t>Version control:</t>
  </si>
  <si>
    <t>Debiasing Recruitment and Retention Dashboard</t>
  </si>
  <si>
    <t>Version Control</t>
  </si>
  <si>
    <t>Self-assessment completed by:</t>
  </si>
  <si>
    <t>SRO:</t>
  </si>
  <si>
    <t>Date completed:</t>
  </si>
  <si>
    <t>Predominantly 'area of excellence' scores - Area of best practice</t>
  </si>
  <si>
    <t>Predominantly 'significant progress' scores - Multiple effective interventions in place</t>
  </si>
  <si>
    <t>Predominantly 'low level of progress' scores - Minimal interventions in place</t>
  </si>
  <si>
    <t>Predominantly not started scores - Limited to no interventions in place</t>
  </si>
  <si>
    <t>List of key priorities and actions</t>
  </si>
  <si>
    <t>Date for review</t>
  </si>
  <si>
    <t>Question</t>
  </si>
  <si>
    <t>What is the relevance of this?</t>
  </si>
  <si>
    <t>Resources</t>
  </si>
  <si>
    <t>Organisation's Response</t>
  </si>
  <si>
    <t>Areas for improvement</t>
  </si>
  <si>
    <t>Organisation's Rating</t>
  </si>
  <si>
    <t>Actions</t>
  </si>
  <si>
    <t>Action owner</t>
  </si>
  <si>
    <t>Review Date</t>
  </si>
  <si>
    <t>People</t>
  </si>
  <si>
    <t>Does your HR Policy allow for internal and external advertising?</t>
  </si>
  <si>
    <t>Low level of progress</t>
  </si>
  <si>
    <t>When constructing the job description / advert how do you ensure inclusive language free from bias?</t>
  </si>
  <si>
    <t xml:space="preserve">The construction of job descriptions and adverts matter. Certain phrases appeal to men more than women such as ‘ambitious’, ‘determined’. The use of some words and jargon will also deter some applicants.
</t>
  </si>
  <si>
    <t>Within the Job Description / Advertisement do you request/include information regarding accessability and / or additional support required?</t>
  </si>
  <si>
    <t>To ensure people with accessability needs arent unfairly biased, make sure you mention that your interview arrangements are accessible to those who have a disability throughout the interview process and most importantly that reasonable adjustments will be made if appointed to the role</t>
  </si>
  <si>
    <t>Who creates your job advertisement, have they completed  recruitment and EDI training?</t>
  </si>
  <si>
    <t>Organisations cannot afford unfair recruitment and promotion processes that discriminate against BAME people. We need a new evidence-based approach that focuses on leadership, accountability and removing bias from the system.
Appropriate training of recruiting managers will ensure awareness of what needs to be in place for successful recruitment and selection as well as understanding what techniques adhere to legal requirements.</t>
  </si>
  <si>
    <t>Do you offer flexible working, job share, remote working, part time, hybrid and / or other flexible working options?</t>
  </si>
  <si>
    <t>Understanding differing needs of our staff (caring/religion/work life balance/other), gives us the opportunity to retain our existing people and attract new talent  to work with us. Flexible working is about much more than just retention.</t>
  </si>
  <si>
    <t xml:space="preserve">There are numerous different ways of working flexibly which can be seen here:  https://www.gov.uk/flexible-working/types-of-flexible-working  </t>
  </si>
  <si>
    <t>Where do you advertise, and how long do you allow for return of applications (closing date)?</t>
  </si>
  <si>
    <t xml:space="preserve">Advertising appropriately and using the right methods of advertising can promote inclusivity.
</t>
  </si>
  <si>
    <t>Review where adverts are posted – some media can be exclusive. Where do you place ads and have you diversified this process? Open days – especially targeted at particular groups or geographical areas – can be a way of attracting those who may not be in the ‘know’ about the role. 
Use internal networks – such as staff networks, and external networks – such as voluntary organisations / partners. Remember to use social media.
https://www.england.nhs.uk/east-of-england/wp-content/uploads/sites/47/2021/10/NHS-Practitioners-Guide-If-Your-Face-Fits_FINAL-2.pdf 
Lengthen the application period – the shorter the period, 
the more it advantages those who are ‘in the know’. Shorter 
processes are more open to attracting ‘who we know'</t>
  </si>
  <si>
    <t>Is there a point of contact for any clarification on either the job or the process?</t>
  </si>
  <si>
    <t xml:space="preserve">Offering this helps ensure a fair process for candidates external to the organisation and/or team, who may not be familiar with the priorities, stakeholders and team dynamics.
 </t>
  </si>
  <si>
    <t>https://www.england.nhs.uk/east-of-england/wp-content/uploads/sites/47/2021/10/NHSE-Recruitment-Research-Document-FINAL-2.2.pdf 
Offer information discussions for individuals to find out more about the role before they apply –and where appropriate make this part of the process</t>
  </si>
  <si>
    <t>How do you consider the essential/desirable criteria for the role?  How many are essential and how many are desirable?</t>
  </si>
  <si>
    <t>One of the best ways to use a JD is to carefully consider the criteria required for the role. Research suggests that improving this process requires no more than six essential criteria for each job. This makes the role more attractive to diverse applicants. 
Too many essential criteria results in a lack of understanding of what is really essential to undertake the role. This can be off putting to candidates who have skills but have less belief in their own abilities.  Too many criteria can make it harder for recruitment panels to shortlist well. When there is too much information, our biases can take over.</t>
  </si>
  <si>
    <t>At point of advert do you state provisional interview dates?  Are you flexible in the event of any suitable candidates not being available?</t>
  </si>
  <si>
    <t>Providing interview dates at point of advert allows those with caring responsibilities and/or other restrictions enough time to prepare alternative care and/or cover.
Being flexible in the event that a candidate is not available for interview when planned can open up to more diverse candidates.  Health and Social Care are seeing large increases in International Recruitment and so being flexible to virtual interviews as well as amended dates will support this recruitment.</t>
  </si>
  <si>
    <t xml:space="preserve">So from this teams will identify areas for development perhaps two or three with implementation plans around </t>
  </si>
  <si>
    <t>Reguler reports etc from them I do not do the plans</t>
  </si>
  <si>
    <t>Meet with Issy to discuss steering group she will set up</t>
  </si>
  <si>
    <t>Once agreed this we meet with Recruitment leads systemwide to present and explain…</t>
  </si>
  <si>
    <t xml:space="preserve">Include those who were in steering group for ricky somal etc… roll out </t>
  </si>
  <si>
    <t>Red</t>
  </si>
  <si>
    <t>Amber</t>
  </si>
  <si>
    <t>Green</t>
  </si>
  <si>
    <t>Action Owner</t>
  </si>
  <si>
    <t>How many sit on your longlisting/shortlisting panels?  Are they independent?</t>
  </si>
  <si>
    <t>It has been suggested shortlisting should comprise of 3 or more members – fewer people provide more opportunity for bias. 
Shortlisting panel members should not be drawn from the  recruiting department. Use an independent panel member who can objectively contribute and can make decisions more objective. 
When shortlisting process is not carried out independently by panel members, members of the recruitment panel may be influenced by each other during the 
shortlisting process.</t>
  </si>
  <si>
    <t>Have the long/shortlisting panels received recent training (debiasing and recruitement / similar)</t>
  </si>
  <si>
    <t xml:space="preserve">Panels should have recent (within 12 months) training so that they understand biases and are mature enough and able to speak about the potential for their own biases in the process. </t>
  </si>
  <si>
    <t xml:space="preserve">Low level of progress </t>
  </si>
  <si>
    <t>How much time do you allow for long/shortlisting?</t>
  </si>
  <si>
    <t>Shortlisting that is done hastily is more open to bias. Potential for relevant candidates to be missed.</t>
  </si>
  <si>
    <t>How do you long/shortlist?  What criteria?</t>
  </si>
  <si>
    <t>Not using the essential criteria to score candidates enables bias to be brought into the shortlisting process.
Don’t shortlist on the basis of the number of candidates that there is time to interview. This reduces the shortlist to time constraints and can remove eligible candidates from the process. 
Use a structured approach to go through each candidate based on the shortlisting criteria. The panel should score against the criteria independently before the shortlisting panel meets, ensuring more independent choice and less group influence.</t>
  </si>
  <si>
    <t xml:space="preserve">NHS Improving the shortlisting process
https://www.england.nhs.uk/east-of-england/wp-content/uploads/sites/47/2021/10/NHS-Practitioners-Guide-If-Your-Face-Fits_FINAL-2.pdf </t>
  </si>
  <si>
    <t>Do you follow anonymised recruitment processes?</t>
  </si>
  <si>
    <t xml:space="preserve">Use of an anonymised recruitment process (removal of personal information such as name, gender, ethnicity, and where qualifications were obtained) may reduce opportunities to employ bias and may improve the diversity of shortlisting. </t>
  </si>
  <si>
    <t>Significant Progress</t>
  </si>
  <si>
    <t>If an applicant is known to a panel member what additional measures do you put in place to ensure a fair recruitment process?</t>
  </si>
  <si>
    <t>All members of the shortlisting and recruiting panels should be asked to declare if they have any conflict of interests, for instance if they know an applicant personally. They must confirm that they have not, and will not, share any information regarding the recruitment process with the candidate.
Ensure that all members of the shortlisting panel are aware of the criteria that you are shortlisting against.</t>
  </si>
  <si>
    <t xml:space="preserve">https://www.england.nhs.uk/east-of-england/wp-content/uploads/sites/47/2021/10/NHSE-Recruitment-Research-Document-FINAL-2.2.pdf </t>
  </si>
  <si>
    <t>Do you use CVs/Application Forms/Both?</t>
  </si>
  <si>
    <t>Interview</t>
  </si>
  <si>
    <t>Organisation</t>
  </si>
  <si>
    <t>Are the interview panel trained and do they have a full understanding of the role requirements?</t>
  </si>
  <si>
    <t xml:space="preserve">If the criteria are not well understood, there are opportunities for panel members to rely on their assumptions, rather than on the process.the panels understanding of the process, the criteria, model answers, scoring processes, has a real impact on fairness, and attention should be spent to all these elements.  Wherever possible, each interview should be carried out by more than 1 person to reduce the risk of discriminating.
It's a good idea to check before the interview that the interviewers are:
prepared
understand the law on discrimination
Well-trained interviewers protect your organisation from unintentional discrimination and ensure a consistently positive process that results in better hires. </t>
  </si>
  <si>
    <t>Is the interview panel made up of different people to the shortlisting panel?</t>
  </si>
  <si>
    <t>Some recommendations suggest that the shortlisting and interview panels should be the same people, whereas it has also been suggested that when the shortlisting process is not carried out independently by panel members, members of the recruitment panel may be influenced by each other during the shortlisting.</t>
  </si>
  <si>
    <t>Teams</t>
  </si>
  <si>
    <t>Do you offer a mix of face to face and virtual interviews?</t>
  </si>
  <si>
    <t>A study performed by the Degroote School of Business at McMaster University in Ontario suggests that job applicants who were interviewed using video conferencing platforms were less likely to get the job compared to the ones who underwent face-to-face interviews. 
On the other hand, the same research points out that interviewers who use online interview methods may be regarded as less trustworthy and personable by the candidates, which means that the candidate might feel tempted to refuse a job offer.
Online interviews also bring about the potential issue of technological disadvantages, as not every candidate may own a device capable of online interviews or may not be a tech savvy person at all. Virtual interview processes can increase bias – panel members 
might note the background of applicant, distractions etc. - these factors need to be recognised and dismissed.
It also should be noted there are many benefits to virtual interviews such as increasing the diversity of panel members due to ease of access.  Many candidates prefer the option of virtual interviews, particularly when having caring responsibilities, health restrictions and/or the cost implications associated with travel in today's difficult economic climate.  In addition to the pevious justification reduced travel fits well with many organisation's greener policies and reducing the carbon footprint.
Hard to recruit to posts - talent pools are often increased due to encouraging candidates from a larger geographic area.  Those wishing to increase their worklife balance will be encouraged to apply when organisations recognise the reality of role requirements i.e. not needing to be 'present' to achieve outcomes and objectives.</t>
  </si>
  <si>
    <t>Personal interviews are still a good way of gathering information on candidates, as the interviewer has the chance to watch the body language and non-verbal behaviour of the candidate. Recruiters have more flexibility when it comes to connecting the dots. Spontaneous answers sometimes fail to show up from a candidate when they know they might be recorded, as it adds an extra level of stress that doesn’t exist in face-to-face interviews.</t>
  </si>
  <si>
    <t>If you have not previously provided the interview date are you flexible to meet the needs of the applicant, or are the timings fixed?</t>
  </si>
  <si>
    <t>By providing interview dates at point of advert you are allowing those with caring responsibilities and/or other restrictions enough time to prepare alternative care and/or cover.
Being flexible in the event that a candidate is not available for interview when planned can open up to more diverse candidates.  Health and Social Care are seeing large increases in International Recruitment and so being flexible to virtual interviews as well as amended dates will support this recruitment.</t>
  </si>
  <si>
    <t>Line Of Enquiry</t>
  </si>
  <si>
    <t>What does this look like?</t>
  </si>
  <si>
    <t>How do you meet the accessability needs of the interviewees?</t>
  </si>
  <si>
    <t>To ensure people with accessability needs aren't unfairly biased, ensure your interview arrangements are accessible to those who have a disability throughout the interview process, and most importantly that reasonable adjustments will be made if appointed to the role</t>
  </si>
  <si>
    <t xml:space="preserve">How do you ensure your interview panels are diverse? </t>
  </si>
  <si>
    <t xml:space="preserve">Diverse candidates need to see more than images or statistics on your website which promise diversity and inclusion. They want to understand, from the perspective of the colleague, what it’s really like to work at your organisation as a diverse colleague.  
Providing training to employees conducting interviews, and ensuring panel member diversity can provide the opportunity to hear answers in 
different ways, to offer different insights and ultimately contribute to the ‘picture’ of the candidate, that is created throughout the 
interview process. </t>
  </si>
  <si>
    <t>Do you space your interviews out over a day?</t>
  </si>
  <si>
    <t>Too many interviews in the space of one day can cause panel members to find it hard to distinguish between candidates and levels of engagement can diminish throughout the process, resulting in better /poorer attention depending on candidate order.
The risk of making poor decisions because of decision fatigue and high cognitive load is particularly relevant when selection of candidates happens in a condensed timeframe. However, ideally, it would be fairer if recruiters limit the number of hours in a day that they spend assessing candidates. All other conditions that might affect decisions should be kept constant – if some people are interviewed over the phone or by video call, others shouldn’t be brought in for face-to-face interviews. If some CVs are printed, they should all be printed. Taking time to deliberately standardise the conditions in which candidates are assessed is key to fair judgement.</t>
  </si>
  <si>
    <t>How are the interviews recorded, and scored and do you debrief and score after each candidate?</t>
  </si>
  <si>
    <t>Not taking notes provides more opportunity for bias to creep. You will not remember what you have heard unless you have an eidetic memory! Taking notes throughout the process really helps with recalling candidates and scoring, in addition to providing feedback. Panel 
members should have some idea of what constitutes a ‘good’ answer. This should be formulated and noted in advance of the interview process.</t>
  </si>
  <si>
    <t>https://www.england.nhs.uk/east-of-england/wp-content/uploads/sites/47/2021/10/NHSE-Recruitment-Research-Document-FINAL-2.2.pdf</t>
  </si>
  <si>
    <t>Do you provide feedback and if you do at what stage is this provided, and by who?</t>
  </si>
  <si>
    <t>Having clear declination reasons against the criteria, not only means that the process has been clearly followed by panel members, but means that candidates can be given accurate feedback. This feedback should be shared so that candidates are able to work on what they need to improve for future opportunities.</t>
  </si>
  <si>
    <t>Do you  ask the same questions of each candidate?</t>
  </si>
  <si>
    <t>The research is clear: 
■ In each type of selection process it is crucial that an agreed set of questions are adhered to that reflect the competencies 
being tested. Panels should beware any unstructured parts of the interview as they are prone to bias and likely to stray away from the competencies being tested, or to unfairly advantage some candidates. Structured interviews (undertaken effectively) minimise bias in selection by obliging panels to focus on the competencies ing tested</t>
  </si>
  <si>
    <t>Only tests that are relevant for the role should be used as part of the recruitment process.  Tests do not always aid decision making nor do they always help in the choice of the ideal candidate. 
Not all tests are ‘fair’ and offer insight into the skills of the candidate. Explore the validity of tests – for example, the situational judgement test, does show validity over other selection measures.  Multiple forms of assessments can enable candidates to demonstrate their skills in different ways.
Tests and many stages in the appointment process can make the process more open to bias. We tend not to be wired for complexity – and the more complexity we have, the more opportunity there is for decisions to be made on initial assumptions and biased beliefs.</t>
  </si>
  <si>
    <t>Is there scope for probing questions?</t>
  </si>
  <si>
    <t>Decision Making</t>
  </si>
  <si>
    <t>Leaders</t>
  </si>
  <si>
    <t>How do the panel discuss and score independently?</t>
  </si>
  <si>
    <t>Discussing candidates before panel members have had the opportunity to score independently, can bring in conformity bias. Individuals who have firmer views can sway the views of others.</t>
  </si>
  <si>
    <t>Is enough time allocated to decision making?</t>
  </si>
  <si>
    <t xml:space="preserve">The pressure to make a decision, because of time, can lead to candidates being appointed without enhanced consideration. </t>
  </si>
  <si>
    <t>Do the panel use the criteria to score the candidate or is there a different selection method, and is this agreed prior to commencement of the interviews?</t>
  </si>
  <si>
    <t>Veering away from the criteria, especially when it is challenging to make a decision happens more than we often appreciate. Decisions can be made between candidates that have more qualifications or experience than someone else, or by drawing on personal favourites i.e. someone who can ‘hit the ground running’. These factors often advantage candidates who are not diverse.
The final decision should be made by bringing together data from multiple sources. Bias at this point can entirely undermine an otherwise rigorous process. There is little point collecting robust data to predict individuals’ performance if the actual hiring decision does not give due weight to the insight gathered. Final decision-makers are susceptible to a host of biases summarised above. Some organisations consider limiting the time spent on assessment in a given day to avoid decision fatigue.</t>
  </si>
  <si>
    <t>https://www.england.nhs.uk/east-of-england/wp-content/uploads/sites/47/2021/10/NHSE-Recruitment-Research-Document-FINAL-2.2.pdf page 130</t>
  </si>
  <si>
    <t>In the event of two candidates scoring equally how do the panel reach a final decision? This could include different views across the panel - how to determine who?</t>
  </si>
  <si>
    <t>If panel members have different interview scores and different choices of who might be the successful candidate – this is a good thing! It is diversity in action and panels should take their time to review the evidence behind their choices using their interview notes.</t>
  </si>
  <si>
    <t>https://www.england.nhs.uk/east-of-england/wp-content/uploads/sites/47/2021/10/NHS-Practitioners-Guide-If-Your-Face-Fits_FINAL-2.pdf</t>
  </si>
  <si>
    <t>Do they score independently or as a panel?</t>
  </si>
  <si>
    <t>Panels should clarify prior to interviewing how scoring should be done, including how a rating on each criteria will be decided by each individual panel member 
in their initial scoring, which should closely follow the criteria set out in the success profile for each post.
Panel members should not discuss candidate performance before scoring as this runs the risk of conformity bias. Much better to discuss the scores allocated 
than what they should be first since the clear risk is that the dominant/senior panel members’ views will influence the scoring of other panel members.</t>
  </si>
  <si>
    <t>Induction and Onboarding</t>
  </si>
  <si>
    <t>Induction - is this corporate or one tailored to the role, or both, and are these face to face virtual or a mix - where and any flex?</t>
  </si>
  <si>
    <r>
      <t xml:space="preserve">Induction process (or onboarding) – this is more than a one day overview of the organisation – this is about how people are welcomed into the role and what the organisation does to support the post holder to be effective. </t>
    </r>
    <r>
      <rPr>
        <b/>
        <sz val="12"/>
        <color theme="1"/>
        <rFont val="Arial"/>
        <family val="2"/>
      </rPr>
      <t>At a minimum</t>
    </r>
    <r>
      <rPr>
        <sz val="12"/>
        <color theme="1"/>
        <rFont val="Arial"/>
        <family val="2"/>
      </rPr>
      <t xml:space="preserve"> this should be a 6-month process.</t>
    </r>
  </si>
  <si>
    <t>How quickly do you put your staff through induction?</t>
  </si>
  <si>
    <t>If for some roles, Individuals are left to forge their own path to discover their role and its expectations, this might inhibit their performance.   Induction should start (at the very latest) on the first day of employment.</t>
  </si>
  <si>
    <t>What is included in the induction?</t>
  </si>
  <si>
    <t>Employers should make routine and regular checks on new employees especially between the 0–6 month mark. These check ins should be documented and any 'actions' coming from these agreed and timely resolutions/completions agreed.</t>
  </si>
  <si>
    <t>Who is responsible for induction delivery?</t>
  </si>
  <si>
    <t xml:space="preserve">Settling people into their roles is the employer’s responsibility (line manager set up prior to commencement of employment ready for day one). How well employers do this can directly relate to the level of performance they can expect 
of the appointee. </t>
  </si>
  <si>
    <t>As part of the induction process do  staff undertake induction within the team - dedicated time to meet?</t>
  </si>
  <si>
    <t>Employees should be inducted into the teams that they are going to work in. Care should be taken to understand if there are any barriers that might inhibited individuals from working effectively. 
Although we implicitly understand the notion of in groups and out groups – these experiences can be exacerbated for under-represented groups . Resulting in people being held to a different standard – or making it hard to perform in role.</t>
  </si>
  <si>
    <t>See page 157 of No More Tick Boxes 
https://www.england.nhs.uk/east-of-england/wp-content/uploads/sites/47/2021/10/NHSE-Recruitment-Research-Document-FINAL-2.2.pdf</t>
  </si>
  <si>
    <t>If employees are overseas recruits is an approporiate pastoral care package in place and what is this?</t>
  </si>
  <si>
    <t>To ensurea full Induction/Onboarding process, organisations could develop onboarding actions to ensure candidates are made to feel welcome. This should include details of their commitment to equality and diversity. Practical information on how to join staff networks, a welcome video from staff network chair.</t>
  </si>
  <si>
    <t>https://improvinglivesnw.org.uk/~documents/documents/edi-resource-hub/debias-recruitment-interactive</t>
  </si>
  <si>
    <t>Appraisals</t>
  </si>
  <si>
    <t>Are line managers properly trained in conducting appraisals?</t>
  </si>
  <si>
    <t>Not having clarity about the criteria that is used to make judgements about performance leaves performance open to interpretation. 
Being able to give honest feedback is a skill. 
The quality of the appraisal conversation makes a significant difference to outcomes in organisations across all domains (mental health, community and acute trusts)</t>
  </si>
  <si>
    <t>HR Team</t>
  </si>
  <si>
    <t>Is there consistent criteria being used?</t>
  </si>
  <si>
    <t>Appraisals are not stand alone predictors of performance, research shows a clear link between the quality of the appraisal conversation and the outcomes in organisations.
Bias in both questions and interpretation can mean that employees undergoing appraisals might find it hard to meet expectations – especially as these often lie in the mind of the beholder.</t>
  </si>
  <si>
    <t>Do you offer peer review of appraisals?</t>
  </si>
  <si>
    <t>Integrating feedback from multiple sources in performance appraisal not only increases the perceptions of fairness, but also improves the manager’s ability to provide accurate ratings. 
Therefore allowing for a higher level of assurance and helps to esure validity and relaibility, and encourages a culture of feedback and recognition, as well as  supporting collaboration.</t>
  </si>
  <si>
    <t>How often to you review your appraisals and processes?</t>
  </si>
  <si>
    <t>It is good practice to review, and amend, Policies upon legislative changes and at least annually.  CIPD.co.uk have further information on HR Policies and Processes 
https://www.cipd.co.uk/knowledge/fundamentals/people/hr/policies-factsheet</t>
  </si>
  <si>
    <t>Are all line managers offered leadership training?</t>
  </si>
  <si>
    <t xml:space="preserve">Line managers have a very important role to play, not only in managing people and operations day-to-day, but also in implementing HR and other organisational policies and in supporting their team’s development. It's therefore important to give proper thought to how line managers are appointed, managed and developed to make sure they are successful in their role, and that they can lead and inspire successfully and fairly too.
 Leadership training – should cover biases and focus on 
interpreting feedback well and giving feedback – including 
practicing giving uncomfortable feedback and using data to hold 
people to account. </t>
  </si>
  <si>
    <t>Talent Spotting</t>
  </si>
  <si>
    <t>Do you have a talent and succession planning policy in place and what does it cover?</t>
  </si>
  <si>
    <t>Designed to support the development of a robust talent pipeline of successors that will help keep the organisation running with minimal interruptions when staff changes take place. Succession planning ensures the smooth continuity of business processes after an important role or position becomes vacant.
Monitor progression indicators across the organisations for different staff groups. Understanding more about rates of progression will give you valuable information about your ability to manage talent.</t>
  </si>
  <si>
    <t xml:space="preserve">Understanding how culture is experienced;
https://www.england.nhs.uk/east-of-england/wp-content/uploads/sites/47/2021/10/NHS-Practitioners-Guide-If-Your-Face-Fits_FINAL-2.pdf
</t>
  </si>
  <si>
    <t>Who determines rising stars/future talent - one person, or is there a 360 type process to identify and agree talent?</t>
  </si>
  <si>
    <t>The idea that you can ‘spot’ talent could be problematic. In practice, it is really about legitimising our biases. Often our views on talent are driven by previous experiences, coupled with the active biases about people we see. This combination can often exclude those who don’t ‘fit’. 
As with all aspects of performance, understand the criteria that is being used to form judgement and be clear about what good looks like. Too often examples are used from memory to form part of appraisal process, which could prove inconsistent.</t>
  </si>
  <si>
    <t>What development opps do you offer?</t>
  </si>
  <si>
    <t>Organisational performance data, should be broken down to directorate level or even team level so that leaders can understand and work on trends that arise from staff experiences and outcomes.</t>
  </si>
  <si>
    <t>NHS-Practitioners-Guide-If-Your-Face-Fits_FINAL-2.pdf (england.nhs.uk)</t>
  </si>
  <si>
    <t>Do you advertise secondments and stretch opps?  Is this advertised inteernally and / or externally?</t>
  </si>
  <si>
    <t xml:space="preserve">It is good practice to advertise all ‘stretch’ opportunities and all secondments.  Plucking people out of the air advances their individual opportunity. Be careful when you ask for volunteers, instead think  how you can extend and offer opportunities to develop and support all individuals. Link your decisions back to personal development/appraisal goals. Think about how you develop the capability of everyone. </t>
  </si>
  <si>
    <t>Do line managers have career conversations with their direct reports and is this documented?</t>
  </si>
  <si>
    <t xml:space="preserve">International Recruitment </t>
  </si>
  <si>
    <t>Organisation Rating</t>
  </si>
  <si>
    <t>Do you know what your workforce supply needs are and if international recruitment is a solution?</t>
  </si>
  <si>
    <t>As a starting point, your existing organisational workforce data will help to show what is happening with your workforce supply, for example vacancies and high workforce turnover. From this data you will be able to identify areas where international recruitment could be used to fill workforce gaps. Areas with the largest vacancy rates are likely to greatly benefit from international recruitment</t>
  </si>
  <si>
    <t>Have you explored the expertise within your local health system and the opportunities to collaborate?</t>
  </si>
  <si>
    <t>Consider the workforce needs of your local health system. By reaching out to partners in an integrated care system or regional footprint there will be opportunities to start a discussion about the system requirements for coordinated recruitment processes, to reduce the resource and cost burden of the activity.</t>
  </si>
  <si>
    <t>What’s your organisational workforce plan for the next few years and beyond?</t>
  </si>
  <si>
    <t>If you are looking to recruit a large volume of staff from overseas, it is important to plan how you might phase this into cohorts. Consider the facilities and resources you have available to help you plan. What is the capacity of your training room? What resource do you have in your educational team? Are you limited by the available accommodation? These are all important considerations to help you plan your approach</t>
  </si>
  <si>
    <t>How will international recruitment support your plan?</t>
  </si>
  <si>
    <t>There is increased competition within the UK and around the world for health care professionals. With more trusts looking to international recruitment, candidates are often applying to multiple job postings or are members of multiple recruitment agencies. Final joiner numbers should therefore only be considered at the point of issuing the Certificate of Sponsorship.</t>
  </si>
  <si>
    <t>Not Applicable</t>
  </si>
  <si>
    <t>What induction do you provide for International recruits? Does this include cultural differences awareness, so that recruits are aware of Norfolk culture, mannerisms, dialect etc ….?</t>
  </si>
  <si>
    <t>Culture</t>
  </si>
  <si>
    <t>Do you conduct and analyse exit interviews by protected characteristics?  Who are they carried out by and at what stage?</t>
  </si>
  <si>
    <t>Correctly implemented, an exit or departure interview can help you gather important information to improve your business strategy, develop company culture and help you retain staff in the future.</t>
  </si>
  <si>
    <t>Conduct exit interviews (not with the line manager) and analyse exit interviews by protected characteristics.
https://www.england.nhs.uk/east-of-england/wp-content/uploads/sites/47/2021/10/NHS-Practitioners-Guide-If-Your-Face-Fits_FINAL-2.pdf</t>
  </si>
  <si>
    <t>We give people who are leaving the option of either having an exit interview with their line manager or a member of HR. Or they can complete an on-line exit interview form. We monitor information from exit interviews including protected characteristics.</t>
  </si>
  <si>
    <t>This work is ongoing and significant improvement has been made over the last 12 months. In addition to exit interviews, stay conversation are also offered to capture those staff who are thinking about leaving. These conversations help to identify issues which may be affecting the individual's reason to leave and can quite often be resolved.</t>
  </si>
  <si>
    <t>At point of resignation do managers carry out a retention conversation based on reasons for exiting?</t>
  </si>
  <si>
    <t>A great retention conversation can  help leaders identify warning signs their team members may not be getting everything they need at work. This information is helpful in providing ideas for building a “stay plan.” This is a plan leaders can build with potential ways to keep their highest-performing employees.</t>
  </si>
  <si>
    <t>This guide supports line managers and employers to consider the key areas that affect workforce retention
https://www.nhsemployers.org/publications/improving-staff-retention</t>
  </si>
  <si>
    <t>See above re. exit interviews and stay conversations.</t>
  </si>
  <si>
    <t>Exit interview information - what is this used for and what is the impact and who sees the data?</t>
  </si>
  <si>
    <t>Exit interviews are important because they offer a deeper look at your workplace culture, day-to-day processes, management solutions, and employee morale. The purpose of an exit interview is to assess the overall employee experience within your organisation and identify opportunities to improve retention and engagement.</t>
  </si>
  <si>
    <t>Our People</t>
  </si>
  <si>
    <t>RAG status</t>
  </si>
  <si>
    <t>Strengths and Improvements 
(What do you already have in place and what improvements do you need to make)</t>
  </si>
  <si>
    <t>Our Teams</t>
  </si>
  <si>
    <t>Our Leaders</t>
  </si>
  <si>
    <t>Our Organisation</t>
  </si>
  <si>
    <t>Scoring</t>
  </si>
  <si>
    <t>Section</t>
  </si>
  <si>
    <t>Average Score</t>
  </si>
  <si>
    <t>Percentage Score</t>
  </si>
  <si>
    <t>Area of Excellence</t>
  </si>
  <si>
    <t>Pride and meaningful recognition</t>
  </si>
  <si>
    <t>Health and wellbeing</t>
  </si>
  <si>
    <t>Autonomy and shared professional decision making</t>
  </si>
  <si>
    <t>Leadership and teamwork</t>
  </si>
  <si>
    <t>Not Started</t>
  </si>
  <si>
    <t>Professional development and Careers</t>
  </si>
  <si>
    <t xml:space="preserve">Flexible working </t>
  </si>
  <si>
    <t>Excellence in care</t>
  </si>
  <si>
    <t>Rag Rating Score</t>
  </si>
  <si>
    <t>Weighting</t>
  </si>
  <si>
    <t>Total</t>
  </si>
  <si>
    <t>Life Balance</t>
  </si>
  <si>
    <t>Potential Purpose and Recognition</t>
  </si>
  <si>
    <t>Bringing Yourself to Work</t>
  </si>
  <si>
    <t>Senior Leadership Responsibilities</t>
  </si>
  <si>
    <t>Health Leadership Behaviours</t>
  </si>
  <si>
    <t>Skilled Managers</t>
  </si>
  <si>
    <t>Environment</t>
  </si>
  <si>
    <t>Data Insights</t>
  </si>
  <si>
    <t>Support Services and Partners</t>
  </si>
  <si>
    <t>Organisation Design and Policy</t>
  </si>
  <si>
    <t xml:space="preserve">Rag Rating Score </t>
  </si>
  <si>
    <t>Percentage score</t>
  </si>
  <si>
    <t>JD and advertising the role</t>
  </si>
  <si>
    <t>Longlisting and Shortlisting</t>
  </si>
  <si>
    <t>totals</t>
  </si>
  <si>
    <t>Blank</t>
  </si>
  <si>
    <t>https://improvinglivesnw.org.uk/our-work/equality-diversity-and-inclusion-resource-hub/de-biasing-toolkit/</t>
  </si>
  <si>
    <t>Do you have a standardised and consistent pastoral care package in place for your International cohort? What does this include?</t>
  </si>
  <si>
    <t>Do you have a Standard Operating Process for your International recruitment? Does this include welfare support throughout their employment?</t>
  </si>
  <si>
    <t xml:space="preserve">International nurses are greeted at the airport and transported back to GY by coach where they are provided phone sim card and free accommodation. The accommodation provides a welcome pack of groceries and other essential items. The new nurses are provided with IT equipment and internet access. Sim card provided with international minutes. Support with opening bank accounts, registering GP and Dentist. Winter clothing donations. Whatsapp group for any concerns and also out of hours phone. </t>
  </si>
  <si>
    <t xml:space="preserve">Give nurses contact details for chaplaincy. Pre-arrival meet and greet, includes what the nurses can expect when they arrive. Signpost to FTSU, Wellbeing Champions contacts, Staff Network Chair, FTSU and HR/EDI Leads included during induction to promote inclusive initiatives (Name Coach and pronouns), actions/steps to take on Microaggression, Learning and Development opportunities, behaviours expected from colleagues and managers, career progression support and feedbacks from managers. Provide guidance on using the gas/oven to use, shower and heater/radiators, wifi. </t>
  </si>
  <si>
    <t xml:space="preserve">Buddy system to support or signpost to support available, volunteers from Staff Network Groups could be utilised. Provide information on hospital facilities and wards, leaflets with details of local supermarkets, libraries, religious centres, ethnic food shops, hair shops/contacts, transportation map/links with information on local public transport, including contact details/websites on obtaining a UK Driver License. Signpost to available financial Wellbeing Support, food banks. </t>
  </si>
  <si>
    <t>'Are tests relevent to the role?</t>
  </si>
  <si>
    <t>Have all interview panel members completed training on unconscious bias? Have you completed the test on your unconscious bias: How do you judge other people?</t>
  </si>
  <si>
    <t>How do you ensure your interview panels are aware of accent bias?</t>
  </si>
  <si>
    <t>Do you offer applicant recruitment support?</t>
  </si>
  <si>
    <t>Signpost applicant to resources and guide on completing application form on NHS Jobs and Trac, how to present presentations, prepare/communicate during interviews.</t>
  </si>
  <si>
    <r>
      <rPr>
        <sz val="12"/>
        <color rgb="FF000000"/>
        <rFont val="Arial"/>
        <family val="2"/>
      </rPr>
      <t xml:space="preserve">This website is a quick way to check whether a job advert has the kind of subtle linguistic gender-coding that has been found to have a discouraging effect on potential applicants.  
</t>
    </r>
    <r>
      <rPr>
        <u/>
        <sz val="12"/>
        <color rgb="FF0000FF"/>
        <rFont val="Arial"/>
        <family val="2"/>
      </rPr>
      <t xml:space="preserve">https://gender-decoder.katmatfield.com/
https://doi.apa.org/doiLanding?doi=10.1037%2Fa0022530
</t>
    </r>
  </si>
  <si>
    <r>
      <rPr>
        <sz val="12"/>
        <color rgb="FF000000"/>
        <rFont val="Arial"/>
        <family val="2"/>
      </rPr>
      <t xml:space="preserve">The difference in employment rates between Disabled (49.2%) and nonDisabled (80.6%) people, is very considerable. Whilst 17.6% of the working age population 
is Disabled, just 11.4% of employees are Disabled. 
</t>
    </r>
    <r>
      <rPr>
        <u/>
        <sz val="12"/>
        <color rgb="FF0000FF"/>
        <rFont val="Arial"/>
        <family val="2"/>
      </rPr>
      <t xml:space="preserve">https://www.england.nhs.uk/east-of-england/wp-content/uploads/sites/47/2021/10/NHSE-Recruitment-Research-Document-FINAL-2.2.pdf 
</t>
    </r>
    <r>
      <rPr>
        <sz val="12"/>
        <color rgb="FF000000"/>
        <rFont val="Arial"/>
        <family val="2"/>
      </rPr>
      <t xml:space="preserve">Skills for Care Social Care Workforce Race Equality Standard
</t>
    </r>
    <r>
      <rPr>
        <u/>
        <sz val="12"/>
        <color rgb="FF0000FF"/>
        <rFont val="Arial"/>
        <family val="2"/>
      </rPr>
      <t xml:space="preserve">
https://www.skillsforcare.org.uk/Support-for-leaders-and-managers/Supporting-a-diverse-workforce/Workforce-Race-Equality-Standard.aspx</t>
    </r>
  </si>
  <si>
    <r>
      <rPr>
        <sz val="12"/>
        <color rgb="FF000000"/>
        <rFont val="Arial"/>
        <family val="2"/>
      </rPr>
      <t xml:space="preserve">The purpose of this toolkit is to ensure all those involved in the recruitment and selection of staff are aware of how bias exists within recruitment and selection processes and what actions they can take to ensure the process is equitable and that bias is eliminated from each and every stage from job design to onboarding.
Although it is an NHS document, the principles and actions can be applied to any sector.
</t>
    </r>
    <r>
      <rPr>
        <u/>
        <sz val="12"/>
        <color rgb="FF0000FF"/>
        <rFont val="Arial"/>
        <family val="2"/>
      </rPr>
      <t xml:space="preserve">
https://improvinglivesnw.org.uk/~documents/documents/edi-resource-hub/debias-recruitment-interactive </t>
    </r>
  </si>
  <si>
    <r>
      <rPr>
        <sz val="12"/>
        <color rgb="FF000000"/>
        <rFont val="Arial"/>
        <family val="2"/>
      </rPr>
      <t xml:space="preserve">There is absolutely no reason why there should be more than six essential criteria to be tested. For example, in choosing Aspiring Directors for the NHS (2018-2020), the NHS used just six as follows:
■ Drives for better outcomes – taking action to improve the organisation’s ability to deliver in a sustainable way
■ Takes people with them – able to shape the arguments and rationale for each audience
■ Brings a learning mindset – a belief that people can learn, grow and improve
■ Speaking up – having the conviction and sense of purpose to speak up when it might be easier to refrain
■ Developing others – spotting potential and nurturing it
■ Creates a culture of inclusion- not just role modelling inclusion but creating a climate of inclusion
(Gateway Assessment Competency Interview Guide (2019). NHS Improvement.)
</t>
    </r>
    <r>
      <rPr>
        <u/>
        <sz val="12"/>
        <color rgb="FF0000FF"/>
        <rFont val="Arial"/>
        <family val="2"/>
      </rPr>
      <t xml:space="preserve">
https://www.england.nhs.uk/east-of-england/wp-content/uploads/sites/47/2021/10/NHSE-Recruitment-Research-Document-FINAL-2.2.pdf </t>
    </r>
  </si>
  <si>
    <r>
      <rPr>
        <sz val="12"/>
        <color rgb="FF000000"/>
        <rFont val="Arial"/>
        <family val="2"/>
      </rPr>
      <t xml:space="preserve">The best way to prevent yourself from succumbing to unconscious biases is to become aware of them and take action to prevent them when recruiting, hiring and retaining employees.  
This guide explains what ‘unconscious bias’ is and provides a selection of ways you can avoid it when recruiting. </t>
    </r>
    <r>
      <rPr>
        <u/>
        <sz val="12"/>
        <color rgb="FF005EB9"/>
        <rFont val="Arial"/>
        <family val="2"/>
      </rPr>
      <t xml:space="preserve"> https://builtin.com/diversity-inclusion/unconscious-bias-examples </t>
    </r>
  </si>
  <si>
    <r>
      <t>The CVs of women and BME applicants may be more critically read than those of White men are read. Moreover, the stretch development opportunities and pace of career that women and BME candidates may have had are likely to be less, either due to discrimination or to career breaks linked to maternity. (</t>
    </r>
    <r>
      <rPr>
        <b/>
        <sz val="12"/>
        <color rgb="FF000000"/>
        <rFont val="Arial"/>
        <family val="2"/>
      </rPr>
      <t>Correll (2004b)</t>
    </r>
    <r>
      <rPr>
        <sz val="12"/>
        <color rgb="FF000000"/>
        <rFont val="Arial"/>
        <family val="2"/>
      </rPr>
      <t>).</t>
    </r>
  </si>
  <si>
    <r>
      <rPr>
        <sz val="12"/>
        <color rgb="FF000000"/>
        <rFont val="Arial"/>
        <family val="2"/>
      </rPr>
      <t xml:space="preserve">Both NHS and Skills for Care have a wide range of documents, articles and resources available to support with recruitment and selection to prevent bias
</t>
    </r>
    <r>
      <rPr>
        <u/>
        <sz val="12"/>
        <color rgb="FF0000FF"/>
        <rFont val="Arial"/>
        <family val="2"/>
      </rPr>
      <t xml:space="preserve">
https://www.england.nhs.uk/east-of-england/wp-content/uploads/sites/47/2021/10/NHS-Practitioners-Guide-If-Your-Face-Fits_FINAL-2.pdf 
https://www.skillsforcare.org.uk/Recruitment-support/Application-and-selection-process/Application-and-selection-process.aspx</t>
    </r>
  </si>
  <si>
    <r>
      <rPr>
        <sz val="12"/>
        <color rgb="FF000000"/>
        <rFont val="Arial"/>
        <family val="2"/>
      </rPr>
      <t xml:space="preserve">Improving the shortlisting process - NHS Practitioners Guide
</t>
    </r>
    <r>
      <rPr>
        <u/>
        <sz val="12"/>
        <color rgb="FF0000FF"/>
        <rFont val="Arial"/>
        <family val="2"/>
      </rPr>
      <t xml:space="preserve">
https://www.england.nhs.uk/east-of-england/wp-content/uploads/sites/47/2021/10/NHS-Practitioners-Guide-If-Your-Face-Fits_FINAL-2.pdf</t>
    </r>
  </si>
  <si>
    <r>
      <rPr>
        <sz val="12"/>
        <color rgb="FF000000"/>
        <rFont val="Arial"/>
        <family val="2"/>
      </rPr>
      <t xml:space="preserve">What action can be taken to improve fairness in the interview process?
</t>
    </r>
    <r>
      <rPr>
        <b/>
        <sz val="12"/>
        <color rgb="FF000000"/>
        <rFont val="Arial"/>
        <family val="2"/>
      </rPr>
      <t xml:space="preserve">
https://www.england.nhs.uk/east-of-england/wp-content/uploads/sites/47/2021/10/NHS-Practitioners-Guide-If-Your-Face-Fits_FINAL-2.pdf</t>
    </r>
  </si>
  <si>
    <r>
      <rPr>
        <sz val="12"/>
        <color rgb="FF000000"/>
        <rFont val="Arial"/>
        <family val="2"/>
      </rPr>
      <t xml:space="preserve">CIPD A head for hiring: The behavioural science of recruitment and selection
</t>
    </r>
    <r>
      <rPr>
        <b/>
        <sz val="12"/>
        <color rgb="FF000000"/>
        <rFont val="Arial"/>
        <family val="2"/>
      </rPr>
      <t xml:space="preserve">
https://www.cipd.co.uk/Images/a-head-for-hiring_2015-behavioural-science-of-recruitment-and-selection_tcm18-9557.pdf</t>
    </r>
  </si>
  <si>
    <r>
      <rPr>
        <sz val="12"/>
        <color rgb="FF000000"/>
        <rFont val="Arial"/>
        <family val="2"/>
      </rPr>
      <t xml:space="preserve">The decision making process
</t>
    </r>
    <r>
      <rPr>
        <b/>
        <sz val="12"/>
        <color rgb="FF000000"/>
        <rFont val="Arial"/>
        <family val="2"/>
      </rPr>
      <t xml:space="preserve">
https://www.england.nhs.uk/east-of-england/wp-content/uploads/sites/47/2021/10/NHS-Practitioners-Guide-If-Your-Face-Fits_FINAL-2.pdf</t>
    </r>
  </si>
  <si>
    <r>
      <rPr>
        <sz val="12"/>
        <color rgb="FF000000"/>
        <rFont val="Arial"/>
        <family val="2"/>
      </rPr>
      <t xml:space="preserve">What action can be taken to improve the use of job descriptions and advertising the role?
</t>
    </r>
    <r>
      <rPr>
        <u/>
        <sz val="12"/>
        <color rgb="FF0000FF"/>
        <rFont val="Arial"/>
        <family val="2"/>
      </rPr>
      <t xml:space="preserve">
https://www.england.nhs.uk/east-of-england/wp-content/uploads/sites/47/2021/10/NHS-Practitioners-Guide-If-Your-Face-Fits_FINAL-2.pdf</t>
    </r>
  </si>
  <si>
    <r>
      <rPr>
        <sz val="12"/>
        <color rgb="FF000000"/>
        <rFont val="Arial"/>
        <family val="2"/>
      </rPr>
      <t xml:space="preserve">Induction and Onboarding
</t>
    </r>
    <r>
      <rPr>
        <u/>
        <sz val="12"/>
        <color rgb="FF0000FF"/>
        <rFont val="Arial"/>
        <family val="2"/>
      </rPr>
      <t xml:space="preserve">
NHS-Practitioners-Guide-If-Your-Face-Fits_FINAL-2.pdf (england.nhs.uk)</t>
    </r>
  </si>
  <si>
    <r>
      <t xml:space="preserve">Effective policies and procedures are living documents that </t>
    </r>
    <r>
      <rPr>
        <b/>
        <sz val="12"/>
        <color rgb="FF000000"/>
        <rFont val="Arial"/>
        <family val="2"/>
      </rPr>
      <t xml:space="preserve">must </t>
    </r>
    <r>
      <rPr>
        <sz val="12"/>
        <color rgb="FF000000"/>
        <rFont val="Arial"/>
        <family val="2"/>
      </rPr>
      <t>grow and adapt with your organisation.  While core elements and intent of the processes may remain the same, the details of how to make it happen will need to adapt to the changes in our system.
Outdated processes can leave you at risk, and may fail to comply with new laws and regulations.  They may not address new systems and technology and so may not be suitable for future needs.</t>
    </r>
  </si>
  <si>
    <r>
      <rPr>
        <sz val="12"/>
        <color rgb="FF000000"/>
        <rFont val="Arial"/>
        <family val="2"/>
      </rPr>
      <t xml:space="preserve">Line Manager's Role in supporting the people profession CIPD Factsheet
</t>
    </r>
    <r>
      <rPr>
        <b/>
        <sz val="12"/>
        <color rgb="FF000000"/>
        <rFont val="Arial"/>
        <family val="2"/>
      </rPr>
      <t xml:space="preserve">
https://www.cipd.co.uk/knowledge/fundamentals/people/hr/line-managers-factsheet</t>
    </r>
  </si>
  <si>
    <t>Overarching Area Score</t>
  </si>
  <si>
    <t xml:space="preserve">Pick your top 5 areas which will be your areas where you will embed the de-biasing toolkit. These will be included within your implementation plan and reviewed on a regular basis  </t>
  </si>
  <si>
    <t>https://improvinglivesnw.org.uk/our-work/equality-diversity-and-inclusion-resource-hub/edi-resources/
https://improvinglivesnw.org.uk/our-work/equality-diversity-and-inclusion-resource-hub/micro-aggression-portal/</t>
  </si>
  <si>
    <t>Do you talk through the values (and behaviours) of the organisation as part of all new starters induction package?</t>
  </si>
  <si>
    <t>Are you taking evidence base from your staff surveys, pulse surveys, listening events and then acting on this with feedback loops?</t>
  </si>
  <si>
    <t>Do you have staff networks and is there HR policy that states all network members have protected time to attend network meetings and carry out network duties?</t>
  </si>
  <si>
    <t>https://eoe.leadershipacademy.nhs.uk/wp-content/uploads/sites/6/2021/12/NHS-Career-Management-booklet-05.pdf
https://nationalcareers.service.gov.uk/careers-advice/interview-advice/the-star-method</t>
  </si>
  <si>
    <t xml:space="preserve">https://improvinglivesnw.org.uk/~documents/documents/edi-resource-hub/a-sense-of-belonging-voice-a-guide-for-establishing-staff-networks </t>
  </si>
  <si>
    <t>Introducing staff networks is encouraged as an important source of knowledge, support and experience. The NHS England (2017) ‘Improving through Inclusion: Supporting staff networks for black and minority ethnic staff in the NHS’ report suggests, such an approach can contribute towards the overall success of many organisations’ work in general, and specifically upon the equality, diversity and inclusion agenda.</t>
  </si>
  <si>
    <t xml:space="preserve">How do you attract a diverse talent pool to take on NED, Board and Chair roles? </t>
  </si>
  <si>
    <t>Chairs, non-executive directors and lay members play a key role in driving forward transformational change across the health and care sector. All boards have 3 roles: formulating strategy, ensuring accountability and shaping culture. NEDs and board chairs achieve this through bringing independent, external perspectives, skills and challenge. They make up over half of NHS board roles, yet their importance can be undervalued.</t>
  </si>
  <si>
    <t xml:space="preserve">https://www.england.nhs.uk/east-of-england/wp-content/uploads/sites/47/2022/03/Board-recruitment_EDI_FINAL.pdf </t>
  </si>
  <si>
    <r>
      <t>The purpose of the interview process is to find the most suitable candidate for the post advertised and so sharing questions with interviewees prior to the interview will </t>
    </r>
    <r>
      <rPr>
        <b/>
        <sz val="11"/>
        <color rgb="FF202124"/>
        <rFont val="Arial"/>
        <family val="2"/>
      </rPr>
      <t>allow them to curate better responses</t>
    </r>
    <r>
      <rPr>
        <sz val="11"/>
        <color rgb="FF202124"/>
        <rFont val="Arial"/>
        <family val="2"/>
      </rPr>
      <t>. It's not about assessing their performance under pressure or setting them up to fail. By giving the questions in advance, you create a level playing field where all candidates can be the best they can be, reducing stress and demonstrates an empathetic employer.</t>
    </r>
  </si>
  <si>
    <t xml:space="preserve">https://www.linkedin.com/pulse/its-time-start-sharing-interview-questions-before-karl-rinderknecht </t>
  </si>
  <si>
    <t xml:space="preserve">Do you share interview questions with candidates in advance? </t>
  </si>
  <si>
    <t>https://improvinglivesnw.org.uk/~documents/documents/edi-resource-hub/nhs-international-recruitment-toolkit</t>
  </si>
  <si>
    <t>Don't forget the person behind the process</t>
  </si>
  <si>
    <t>Getting the process right and following all immigration and professional registration requirements is essential, but don’t lose sight of the person behind the process. Your international staff will require a great deal of personal and professional support to get settled into a new country and to adjust to the cultural and working differences of the NHS</t>
  </si>
  <si>
    <t xml:space="preserve">Links to diaspora organisations for pastoral support: 
www.england.nhs.uk/nursingmidwifery/international-recruitment/international-nursing-and-midwifery-associations   </t>
  </si>
  <si>
    <t xml:space="preserve">Code of Practice for International Recruitment:
https://www.nhsemployers.org/articles/code-practice-international-recruitment  </t>
  </si>
  <si>
    <t>https://www.england.nhs.uk/publication/2021-22-priorities-and-operational-planning-guidance/</t>
  </si>
  <si>
    <t>https://www.england.nhs.uk/nursingmidwifery/international-recruitment/</t>
  </si>
  <si>
    <t xml:space="preserve">https://www.gov.uk/government/publications/health-and-social-care-review-leadership-for-a-collaborative-and-inclusive-future/leadership-for-a-collaborative-and-inclusive-future </t>
  </si>
  <si>
    <t>Do you advocate inclusive leadership at all levels?</t>
  </si>
  <si>
    <t>Are principles of equality, diversity and inclusion (EDI) embedded as the personal responsibility of every leader and every member of staff?</t>
  </si>
  <si>
    <t xml:space="preserve">First-rate leadership can make a huge difference in health and social care, contributing directly to better service and patient outcomes. Unfortunately, the development of quality leadership and management is not adequately embedded or institutionalised in our health and care communities.
</t>
  </si>
  <si>
    <t>EDI should become a universal indicator of how the system respects and values its workforce, and the provision of an inclusive and fair culture should become a key metric by which leadership at all levels is judged.</t>
  </si>
  <si>
    <t xml:space="preserve">https://uk.indeed.com/career-advice/career-development/what-is-inclusive-leadership </t>
  </si>
  <si>
    <t>What support do you offer for 'migration trauma'?</t>
  </si>
  <si>
    <t xml:space="preserve">https://www.nationalcareforum.org.uk/projects/pastoral-care-guide-for-international-recruitment-in-social-care/ </t>
  </si>
  <si>
    <t>This guide features resources about the following stages in the journey of recruiting overseas workers:
- Preparations prior to Employment
- Induction
- Settling in
- 6 months and beyond
It also offers recommendations for items that should be included in a Pastoral Checklist</t>
  </si>
  <si>
    <t xml:space="preserve">
https://www.england.nhs.uk/east-of-england/wp-content/uploads/sites/47/2021/10/NHSE-Recruitment-Research-Document-FINAL-2.2.pdf (page 115)</t>
  </si>
  <si>
    <r>
      <t>Research has indicated that </t>
    </r>
    <r>
      <rPr>
        <b/>
        <sz val="12"/>
        <color rgb="FF202124"/>
        <rFont val="Arial"/>
        <family val="2"/>
      </rPr>
      <t>possessing a strong accent could hamper your job prospects</t>
    </r>
    <r>
      <rPr>
        <sz val="12"/>
        <color rgb="FF202124"/>
        <rFont val="Arial"/>
        <family val="2"/>
      </rPr>
      <t>. A recent study by the Social Mobility Commission found that working-class candidates are often unable to gain access to elite professions, despite having the relevant qualifications and skills, because of informal 'poshness tests', such as a candidate's style of speaking.</t>
    </r>
  </si>
  <si>
    <t>https://www.york.ac.uk/research/impact/employment-prospects/#:~:text=A%20recent%20study%20by%20the,a%20candidate's%20style%20of%20speaking.</t>
  </si>
  <si>
    <t>Version 7 - 15th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</si>
</sst>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6"/>
      <color theme="0"/>
      <name val="Calibri"/>
      <family val="2"/>
      <scheme val="minor"/>
    </font>
    <font>
      <b/>
      <sz val="16"/>
      <color theme="1"/>
      <name val="Calibri"/>
      <family val="2"/>
      <scheme val="minor"/>
    </font>
    <font>
      <sz val="16"/>
      <color rgb="FF0772B9"/>
      <name val="Calibri"/>
      <family val="2"/>
      <scheme val="minor"/>
    </font>
    <font>
      <sz val="11"/>
      <color rgb="FFE8EEEE"/>
      <name val="Arial"/>
      <family val="2"/>
    </font>
    <font>
      <sz val="11"/>
      <color theme="0"/>
      <name val="Calibri"/>
      <family val="2"/>
      <scheme val="minor"/>
    </font>
    <font>
      <sz val="18"/>
      <color theme="1"/>
      <name val="Calibri"/>
      <family val="2"/>
      <scheme val="minor"/>
    </font>
    <font>
      <sz val="48"/>
      <color theme="0"/>
      <name val="Calibri"/>
      <family val="2"/>
      <scheme val="minor"/>
    </font>
    <font>
      <sz val="16"/>
      <color theme="1"/>
      <name val="Calibri"/>
      <family val="2"/>
      <scheme val="minor"/>
    </font>
    <font>
      <b/>
      <sz val="11"/>
      <color theme="0"/>
      <name val="Arial"/>
      <family val="2"/>
    </font>
    <font>
      <sz val="9"/>
      <color theme="1"/>
      <name val="Calibri"/>
      <family val="2"/>
      <scheme val="minor"/>
    </font>
    <font>
      <b/>
      <sz val="9"/>
      <color rgb="FFFFFFFF"/>
      <name val="Calibri"/>
      <family val="2"/>
      <scheme val="minor"/>
    </font>
    <font>
      <b/>
      <sz val="48"/>
      <color theme="0"/>
      <name val="Arial"/>
      <family val="2"/>
    </font>
    <font>
      <sz val="9"/>
      <color rgb="FF005EB9"/>
      <name val="Arial"/>
      <family val="2"/>
    </font>
    <font>
      <b/>
      <sz val="9"/>
      <color rgb="FF005EB9"/>
      <name val="Arial"/>
      <family val="2"/>
    </font>
    <font>
      <sz val="9"/>
      <color rgb="FF005EB9"/>
      <name val="Calibri"/>
      <family val="2"/>
      <scheme val="minor"/>
    </font>
    <font>
      <sz val="12"/>
      <color theme="0"/>
      <name val="Arial"/>
      <family val="2"/>
    </font>
    <font>
      <b/>
      <sz val="12"/>
      <color theme="1"/>
      <name val="Arial"/>
      <family val="2"/>
    </font>
    <font>
      <b/>
      <sz val="12"/>
      <color theme="0"/>
      <name val="Arial"/>
      <family val="2"/>
    </font>
    <font>
      <sz val="12"/>
      <name val="Arial"/>
      <family val="2"/>
    </font>
    <font>
      <sz val="22"/>
      <color theme="1"/>
      <name val="Arial"/>
      <family val="2"/>
    </font>
    <font>
      <b/>
      <sz val="24"/>
      <color theme="0"/>
      <name val="Arial"/>
      <family val="2"/>
    </font>
    <font>
      <b/>
      <sz val="28"/>
      <color theme="0"/>
      <name val="Arial"/>
      <family val="2"/>
    </font>
    <font>
      <b/>
      <sz val="22"/>
      <color theme="0"/>
      <name val="Arial"/>
      <family val="2"/>
    </font>
    <font>
      <sz val="12"/>
      <color theme="1"/>
      <name val="Arial"/>
      <family val="2"/>
    </font>
    <font>
      <sz val="9"/>
      <color theme="0"/>
      <name val="Arial Black"/>
      <family val="2"/>
    </font>
    <font>
      <u/>
      <sz val="11"/>
      <color theme="10"/>
      <name val="Calibri"/>
      <family val="2"/>
      <scheme val="minor"/>
    </font>
    <font>
      <sz val="11"/>
      <color theme="0"/>
      <name val="Arial"/>
      <family val="2"/>
    </font>
    <font>
      <sz val="12"/>
      <color rgb="FF000000"/>
      <name val="Arial"/>
      <family val="2"/>
    </font>
    <font>
      <sz val="11"/>
      <color theme="1"/>
      <name val="Calibri"/>
      <family val="2"/>
      <scheme val="minor"/>
    </font>
    <font>
      <sz val="11"/>
      <color theme="0" tint="-0.34998626667073579"/>
      <name val="Calibri"/>
      <family val="2"/>
      <scheme val="minor"/>
    </font>
    <font>
      <sz val="12"/>
      <color theme="4" tint="-0.499984740745262"/>
      <name val="Arial"/>
      <family val="2"/>
    </font>
    <font>
      <b/>
      <sz val="24"/>
      <name val="Arial"/>
      <family val="2"/>
    </font>
    <font>
      <b/>
      <sz val="22"/>
      <color theme="1"/>
      <name val="Arial"/>
      <family val="2"/>
    </font>
    <font>
      <sz val="16"/>
      <color theme="1"/>
      <name val="Arial"/>
      <family val="2"/>
    </font>
    <font>
      <sz val="18"/>
      <color theme="1"/>
      <name val="Arial"/>
      <family val="2"/>
    </font>
    <font>
      <b/>
      <sz val="28"/>
      <color theme="1"/>
      <name val="Arial"/>
      <family val="2"/>
    </font>
    <font>
      <sz val="28"/>
      <color theme="1"/>
      <name val="Arial"/>
      <family val="2"/>
    </font>
    <font>
      <u/>
      <sz val="11"/>
      <color theme="10"/>
      <name val="Arial"/>
      <family val="2"/>
    </font>
    <font>
      <u/>
      <sz val="12"/>
      <color theme="10"/>
      <name val="Arial"/>
      <family val="2"/>
    </font>
    <font>
      <u/>
      <sz val="12"/>
      <color rgb="FF0000FF"/>
      <name val="Arial"/>
      <family val="2"/>
    </font>
    <font>
      <sz val="12"/>
      <color rgb="FFFFC000"/>
      <name val="Arial"/>
      <family val="2"/>
    </font>
    <font>
      <sz val="12"/>
      <color rgb="FF222222"/>
      <name val="Arial"/>
      <family val="2"/>
    </font>
    <font>
      <u/>
      <sz val="12"/>
      <color rgb="FF005EB9"/>
      <name val="Arial"/>
      <family val="2"/>
    </font>
    <font>
      <b/>
      <sz val="12"/>
      <color rgb="FF000000"/>
      <name val="Arial"/>
      <family val="2"/>
    </font>
    <font>
      <b/>
      <sz val="12"/>
      <color rgb="FF0772B9"/>
      <name val="Arial"/>
      <family val="2"/>
    </font>
    <font>
      <sz val="12"/>
      <color rgb="FF0772B9"/>
      <name val="Arial"/>
      <family val="2"/>
    </font>
    <font>
      <sz val="28"/>
      <color theme="1"/>
      <name val="Calibri"/>
      <family val="2"/>
      <scheme val="minor"/>
    </font>
    <font>
      <sz val="9"/>
      <color rgb="FF1A1F3E"/>
      <name val="Roboto"/>
    </font>
    <font>
      <sz val="11"/>
      <color rgb="FF202124"/>
      <name val="Arial"/>
      <family val="2"/>
    </font>
    <font>
      <b/>
      <sz val="11"/>
      <color rgb="FF202124"/>
      <name val="Arial"/>
      <family val="2"/>
    </font>
    <font>
      <sz val="10"/>
      <color rgb="FF0B0C0C"/>
      <name val="Arial"/>
      <family val="2"/>
    </font>
    <font>
      <sz val="12"/>
      <color rgb="FF202124"/>
      <name val="Arial"/>
      <family val="2"/>
    </font>
    <font>
      <b/>
      <sz val="12"/>
      <color rgb="FF202124"/>
      <name val="Arial"/>
      <family val="2"/>
    </font>
  </fonts>
  <fills count="22">
    <fill>
      <patternFill patternType="none"/>
    </fill>
    <fill>
      <patternFill patternType="gray125"/>
    </fill>
    <fill>
      <patternFill patternType="solid">
        <fgColor theme="0"/>
        <bgColor indexed="64"/>
      </patternFill>
    </fill>
    <fill>
      <patternFill patternType="solid">
        <fgColor rgb="FF00A499"/>
        <bgColor indexed="64"/>
      </patternFill>
    </fill>
    <fill>
      <patternFill patternType="solid">
        <fgColor rgb="FF425563"/>
        <bgColor indexed="64"/>
      </patternFill>
    </fill>
    <fill>
      <patternFill patternType="solid">
        <fgColor rgb="FF005EB8"/>
        <bgColor indexed="64"/>
      </patternFill>
    </fill>
    <fill>
      <patternFill patternType="solid">
        <fgColor rgb="FFA0AAB1"/>
        <bgColor indexed="64"/>
      </patternFill>
    </fill>
    <fill>
      <patternFill patternType="solid">
        <fgColor rgb="FF005EB9"/>
        <bgColor indexed="64"/>
      </patternFill>
    </fill>
    <fill>
      <patternFill patternType="solid">
        <fgColor theme="4" tint="0.79998168889431442"/>
        <bgColor indexed="64"/>
      </patternFill>
    </fill>
    <fill>
      <patternFill patternType="solid">
        <fgColor rgb="FFEC8B00"/>
        <bgColor indexed="64"/>
      </patternFill>
    </fill>
    <fill>
      <patternFill patternType="solid">
        <fgColor rgb="FF77BD1F"/>
        <bgColor indexed="64"/>
      </patternFill>
    </fill>
    <fill>
      <patternFill patternType="solid">
        <fgColor rgb="FFAD2472"/>
        <bgColor indexed="64"/>
      </patternFill>
    </fill>
    <fill>
      <patternFill patternType="solid">
        <fgColor rgb="FF006746"/>
        <bgColor indexed="64"/>
      </patternFill>
    </fill>
    <fill>
      <patternFill patternType="solid">
        <fgColor rgb="FF330072"/>
        <bgColor indexed="64"/>
      </patternFill>
    </fill>
    <fill>
      <patternFill patternType="solid">
        <fgColor rgb="FFCEF999"/>
        <bgColor indexed="64"/>
      </patternFill>
    </fill>
    <fill>
      <patternFill patternType="solid">
        <fgColor rgb="FFE0FCF3"/>
        <bgColor indexed="64"/>
      </patternFill>
    </fill>
    <fill>
      <patternFill patternType="solid">
        <fgColor rgb="FFE2E0FC"/>
        <bgColor indexed="64"/>
      </patternFill>
    </fill>
    <fill>
      <patternFill patternType="solid">
        <fgColor rgb="FFFFF3FE"/>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FF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9" fillId="0" borderId="0" applyNumberFormat="0" applyFill="0" applyBorder="0" applyAlignment="0" applyProtection="0"/>
    <xf numFmtId="9" fontId="32" fillId="0" borderId="0" applyFont="0" applyFill="0" applyBorder="0" applyAlignment="0" applyProtection="0"/>
  </cellStyleXfs>
  <cellXfs count="247">
    <xf numFmtId="0" fontId="0" fillId="0" borderId="0" xfId="0"/>
    <xf numFmtId="0" fontId="2" fillId="0" borderId="5" xfId="0" applyFont="1" applyBorder="1" applyAlignment="1">
      <alignment vertical="top" wrapText="1"/>
    </xf>
    <xf numFmtId="0" fontId="2" fillId="2" borderId="0" xfId="0" applyFont="1" applyFill="1" applyAlignment="1">
      <alignment vertical="top" wrapText="1"/>
    </xf>
    <xf numFmtId="0" fontId="6" fillId="2" borderId="12" xfId="0" applyFont="1" applyFill="1" applyBorder="1" applyAlignment="1">
      <alignment vertical="center" wrapText="1"/>
    </xf>
    <xf numFmtId="0" fontId="6" fillId="2" borderId="17" xfId="0" quotePrefix="1" applyFont="1" applyFill="1" applyBorder="1" applyAlignment="1">
      <alignment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6" fillId="2" borderId="9" xfId="0" applyFont="1" applyFill="1" applyBorder="1" applyAlignment="1">
      <alignment vertical="center" wrapText="1"/>
    </xf>
    <xf numFmtId="0" fontId="3" fillId="2" borderId="0" xfId="0" applyFont="1" applyFill="1" applyAlignment="1">
      <alignment horizontal="left" vertical="top" wrapText="1"/>
    </xf>
    <xf numFmtId="0" fontId="2" fillId="7" borderId="0" xfId="0" applyFont="1" applyFill="1" applyAlignment="1">
      <alignment vertical="top" wrapText="1"/>
    </xf>
    <xf numFmtId="0" fontId="7" fillId="2" borderId="0" xfId="0" applyFont="1" applyFill="1" applyAlignment="1">
      <alignment vertical="top" wrapText="1"/>
    </xf>
    <xf numFmtId="0" fontId="5" fillId="0" borderId="10" xfId="0" applyFont="1" applyBorder="1" applyAlignment="1" applyProtection="1">
      <alignment horizontal="center" vertical="center" wrapText="1"/>
      <protection locked="0"/>
    </xf>
    <xf numFmtId="49" fontId="6" fillId="2" borderId="15" xfId="0" quotePrefix="1" applyNumberFormat="1" applyFont="1" applyFill="1" applyBorder="1" applyAlignment="1">
      <alignment vertical="center" wrapText="1"/>
    </xf>
    <xf numFmtId="0" fontId="6" fillId="8" borderId="16" xfId="0" applyFont="1" applyFill="1" applyBorder="1" applyAlignment="1">
      <alignment vertical="center" wrapText="1"/>
    </xf>
    <xf numFmtId="0" fontId="6" fillId="8" borderId="17" xfId="0" quotePrefix="1" applyFont="1" applyFill="1" applyBorder="1" applyAlignment="1">
      <alignment vertical="center" wrapText="1"/>
    </xf>
    <xf numFmtId="49" fontId="6" fillId="8" borderId="15" xfId="0" quotePrefix="1" applyNumberFormat="1" applyFont="1" applyFill="1" applyBorder="1" applyAlignment="1">
      <alignment vertical="center" wrapText="1"/>
    </xf>
    <xf numFmtId="0" fontId="6" fillId="8" borderId="9" xfId="0" applyFont="1" applyFill="1" applyBorder="1" applyAlignment="1">
      <alignment vertical="center" wrapText="1"/>
    </xf>
    <xf numFmtId="0" fontId="6" fillId="8" borderId="0" xfId="0" applyFont="1" applyFill="1" applyAlignment="1">
      <alignment vertical="center" wrapText="1"/>
    </xf>
    <xf numFmtId="0" fontId="0" fillId="0" borderId="1" xfId="0" applyBorder="1" applyAlignment="1">
      <alignment wrapText="1"/>
    </xf>
    <xf numFmtId="0" fontId="0" fillId="0" borderId="1" xfId="0" applyBorder="1"/>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0" fontId="9" fillId="0" borderId="0" xfId="0" applyFont="1" applyAlignment="1">
      <alignment wrapText="1"/>
    </xf>
    <xf numFmtId="0" fontId="6" fillId="0" borderId="9" xfId="0" applyFont="1" applyBorder="1" applyAlignment="1">
      <alignment vertical="center" wrapText="1"/>
    </xf>
    <xf numFmtId="0" fontId="6" fillId="0" borderId="17" xfId="0" quotePrefix="1" applyFont="1" applyBorder="1" applyAlignment="1">
      <alignment vertical="center" wrapText="1"/>
    </xf>
    <xf numFmtId="0" fontId="0" fillId="0" borderId="0" xfId="0" applyAlignment="1">
      <alignment wrapText="1"/>
    </xf>
    <xf numFmtId="0" fontId="1" fillId="0" borderId="1" xfId="0" applyFont="1" applyBorder="1" applyAlignment="1">
      <alignment wrapText="1"/>
    </xf>
    <xf numFmtId="0" fontId="1" fillId="0" borderId="1" xfId="0" applyFont="1" applyBorder="1"/>
    <xf numFmtId="10" fontId="0" fillId="0" borderId="1" xfId="0" applyNumberFormat="1" applyBorder="1"/>
    <xf numFmtId="0" fontId="8" fillId="0" borderId="0" xfId="0" applyFont="1" applyAlignment="1">
      <alignment wrapText="1"/>
    </xf>
    <xf numFmtId="0" fontId="4" fillId="4" borderId="14" xfId="0" applyFont="1" applyFill="1" applyBorder="1" applyAlignment="1">
      <alignment horizontal="center" vertical="center" wrapText="1"/>
    </xf>
    <xf numFmtId="10" fontId="0" fillId="0" borderId="0" xfId="0" applyNumberFormat="1"/>
    <xf numFmtId="10" fontId="0" fillId="0" borderId="0" xfId="0" applyNumberFormat="1" applyAlignment="1">
      <alignment wrapText="1"/>
    </xf>
    <xf numFmtId="0" fontId="11" fillId="0" borderId="0" xfId="0" applyFont="1" applyAlignment="1">
      <alignment wrapText="1"/>
    </xf>
    <xf numFmtId="0" fontId="11" fillId="0" borderId="0" xfId="0" applyFont="1"/>
    <xf numFmtId="0" fontId="11" fillId="0" borderId="10" xfId="0" applyFont="1" applyBorder="1" applyAlignment="1" applyProtection="1">
      <alignment wrapText="1"/>
      <protection locked="0"/>
    </xf>
    <xf numFmtId="0" fontId="11" fillId="8" borderId="0" xfId="0" applyFont="1" applyFill="1" applyAlignment="1" applyProtection="1">
      <alignment wrapText="1"/>
      <protection locked="0"/>
    </xf>
    <xf numFmtId="0" fontId="11" fillId="2" borderId="0" xfId="0" applyFont="1" applyFill="1" applyAlignment="1" applyProtection="1">
      <alignment wrapText="1"/>
      <protection locked="0"/>
    </xf>
    <xf numFmtId="0" fontId="11" fillId="8" borderId="11" xfId="0" applyFont="1" applyFill="1" applyBorder="1" applyAlignment="1" applyProtection="1">
      <alignment wrapText="1"/>
      <protection locked="0"/>
    </xf>
    <xf numFmtId="0" fontId="6" fillId="8" borderId="0" xfId="0" applyFont="1" applyFill="1" applyAlignment="1" applyProtection="1">
      <alignment wrapText="1"/>
      <protection locked="0"/>
    </xf>
    <xf numFmtId="0" fontId="11" fillId="0" borderId="0" xfId="0" applyFont="1" applyAlignment="1">
      <alignment horizontal="center" vertical="center" wrapText="1"/>
    </xf>
    <xf numFmtId="0" fontId="11" fillId="8" borderId="0" xfId="0" applyFont="1" applyFill="1" applyAlignment="1">
      <alignment wrapText="1"/>
    </xf>
    <xf numFmtId="0" fontId="13" fillId="2" borderId="0" xfId="0" applyFont="1" applyFill="1"/>
    <xf numFmtId="0" fontId="14" fillId="2" borderId="0" xfId="0" applyFont="1" applyFill="1"/>
    <xf numFmtId="0" fontId="16" fillId="2" borderId="0" xfId="0" applyFont="1" applyFill="1"/>
    <xf numFmtId="0" fontId="17" fillId="2" borderId="0" xfId="0" applyFont="1" applyFill="1"/>
    <xf numFmtId="0" fontId="18" fillId="2" borderId="0" xfId="0" applyFont="1" applyFill="1"/>
    <xf numFmtId="0" fontId="2" fillId="0" borderId="6" xfId="0" applyFont="1" applyBorder="1" applyAlignment="1">
      <alignment vertical="top" wrapText="1"/>
    </xf>
    <xf numFmtId="0" fontId="20" fillId="0" borderId="1" xfId="0" applyFont="1" applyBorder="1" applyAlignment="1" applyProtection="1">
      <alignment horizontal="center" vertical="center" wrapText="1"/>
      <protection locked="0"/>
    </xf>
    <xf numFmtId="0" fontId="2" fillId="0" borderId="1" xfId="0" applyFont="1" applyBorder="1" applyAlignment="1" applyProtection="1">
      <alignment wrapText="1"/>
      <protection locked="0"/>
    </xf>
    <xf numFmtId="0" fontId="22" fillId="2" borderId="1" xfId="0" applyFont="1" applyFill="1" applyBorder="1" applyAlignment="1">
      <alignment horizontal="left" vertical="center" wrapText="1"/>
    </xf>
    <xf numFmtId="0" fontId="21"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22" fillId="2" borderId="1" xfId="0" applyFont="1" applyFill="1" applyBorder="1" applyAlignment="1">
      <alignment vertical="center" wrapText="1"/>
    </xf>
    <xf numFmtId="0" fontId="28" fillId="2" borderId="0" xfId="0" applyFont="1" applyFill="1"/>
    <xf numFmtId="0" fontId="22" fillId="2" borderId="1" xfId="0" quotePrefix="1" applyFont="1" applyFill="1" applyBorder="1" applyAlignment="1">
      <alignment horizontal="left" vertical="center" wrapText="1"/>
    </xf>
    <xf numFmtId="0" fontId="22" fillId="0" borderId="1" xfId="0" applyFont="1" applyBorder="1" applyAlignment="1">
      <alignment vertical="center" wrapText="1"/>
    </xf>
    <xf numFmtId="0" fontId="22" fillId="0" borderId="1" xfId="0" quotePrefix="1" applyFont="1" applyBorder="1" applyAlignment="1">
      <alignment horizontal="left" vertical="top" wrapText="1"/>
    </xf>
    <xf numFmtId="0" fontId="22" fillId="0" borderId="1" xfId="0" applyFont="1" applyBorder="1" applyAlignment="1">
      <alignment horizontal="left" vertical="center" wrapText="1"/>
    </xf>
    <xf numFmtId="49" fontId="22" fillId="0" borderId="1" xfId="0" quotePrefix="1" applyNumberFormat="1" applyFont="1" applyBorder="1" applyAlignment="1">
      <alignment horizontal="left" vertical="top" wrapText="1"/>
    </xf>
    <xf numFmtId="0" fontId="27" fillId="0" borderId="0" xfId="0" applyFont="1" applyAlignment="1">
      <alignment wrapText="1"/>
    </xf>
    <xf numFmtId="0" fontId="22" fillId="0" borderId="1" xfId="0" applyFont="1" applyBorder="1" applyAlignment="1">
      <alignment horizontal="left" vertical="center" wrapText="1" indent="1"/>
    </xf>
    <xf numFmtId="0" fontId="22" fillId="0" borderId="1" xfId="0" applyFont="1" applyBorder="1" applyAlignment="1">
      <alignment horizontal="center" vertical="center" wrapText="1"/>
    </xf>
    <xf numFmtId="0" fontId="22" fillId="0" borderId="1" xfId="0" quotePrefix="1" applyFont="1" applyBorder="1" applyAlignment="1">
      <alignment vertical="center" wrapText="1"/>
    </xf>
    <xf numFmtId="0" fontId="22" fillId="0" borderId="2" xfId="0" applyFont="1" applyBorder="1" applyAlignment="1">
      <alignment vertical="center" wrapText="1"/>
    </xf>
    <xf numFmtId="0" fontId="22" fillId="0" borderId="2" xfId="0" quotePrefix="1" applyFont="1" applyBorder="1" applyAlignment="1">
      <alignment vertical="center" wrapText="1"/>
    </xf>
    <xf numFmtId="0" fontId="22" fillId="19" borderId="1" xfId="0" applyFont="1" applyFill="1" applyBorder="1" applyAlignment="1">
      <alignment horizontal="left" vertical="center" wrapText="1"/>
    </xf>
    <xf numFmtId="0" fontId="22" fillId="0" borderId="1" xfId="0" quotePrefix="1"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27" fillId="0" borderId="1" xfId="0" applyFont="1" applyBorder="1" applyAlignment="1">
      <alignment horizontal="left" vertical="center" wrapText="1"/>
    </xf>
    <xf numFmtId="0" fontId="27" fillId="0" borderId="1" xfId="0" quotePrefix="1" applyFont="1" applyBorder="1" applyAlignment="1">
      <alignment vertical="center" wrapText="1"/>
    </xf>
    <xf numFmtId="0" fontId="27" fillId="0" borderId="1" xfId="0" quotePrefix="1" applyFont="1" applyBorder="1" applyAlignment="1">
      <alignment horizontal="left" vertical="center" wrapText="1"/>
    </xf>
    <xf numFmtId="0" fontId="27" fillId="20"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7" fillId="0" borderId="1" xfId="0" applyFont="1" applyBorder="1" applyAlignment="1" applyProtection="1">
      <alignment horizontal="left" vertical="center" wrapText="1"/>
      <protection locked="0"/>
    </xf>
    <xf numFmtId="0" fontId="12" fillId="7" borderId="2" xfId="0" applyFont="1" applyFill="1" applyBorder="1" applyAlignment="1">
      <alignment horizontal="center" vertical="center" wrapText="1"/>
    </xf>
    <xf numFmtId="0" fontId="12" fillId="7" borderId="4" xfId="0" applyFont="1" applyFill="1" applyBorder="1" applyAlignment="1">
      <alignment horizontal="center" vertical="center" wrapText="1"/>
    </xf>
    <xf numFmtId="0" fontId="2" fillId="0" borderId="0" xfId="0" applyFont="1" applyAlignment="1" applyProtection="1">
      <alignment wrapText="1"/>
      <protection locked="0"/>
    </xf>
    <xf numFmtId="0" fontId="22" fillId="2" borderId="5" xfId="0" quotePrefix="1" applyFont="1" applyFill="1" applyBorder="1" applyAlignment="1">
      <alignment horizontal="left" vertical="center" wrapText="1"/>
    </xf>
    <xf numFmtId="0" fontId="27" fillId="0" borderId="1" xfId="0" applyFont="1" applyBorder="1" applyAlignment="1" applyProtection="1">
      <alignment vertical="center" wrapText="1"/>
      <protection locked="0"/>
    </xf>
    <xf numFmtId="0" fontId="30" fillId="7" borderId="1" xfId="0" applyFont="1" applyFill="1" applyBorder="1" applyAlignment="1">
      <alignment vertical="center" wrapText="1"/>
    </xf>
    <xf numFmtId="0" fontId="12" fillId="7" borderId="1" xfId="0" applyFont="1" applyFill="1" applyBorder="1" applyAlignment="1">
      <alignment horizontal="left" vertical="center" wrapText="1"/>
    </xf>
    <xf numFmtId="0" fontId="31" fillId="0" borderId="1" xfId="0" quotePrefix="1" applyFont="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0" fillId="3" borderId="1" xfId="0" applyFill="1" applyBorder="1" applyAlignment="1"/>
    <xf numFmtId="0" fontId="0" fillId="9" borderId="1" xfId="0" applyFill="1" applyBorder="1" applyAlignment="1"/>
    <xf numFmtId="0" fontId="0" fillId="10" borderId="1" xfId="0" applyFill="1" applyBorder="1" applyAlignment="1"/>
    <xf numFmtId="0" fontId="8" fillId="13" borderId="1" xfId="0" applyFont="1" applyFill="1" applyBorder="1" applyAlignment="1"/>
    <xf numFmtId="0" fontId="8" fillId="12" borderId="1" xfId="0" applyFont="1" applyFill="1" applyBorder="1" applyAlignment="1"/>
    <xf numFmtId="0" fontId="8" fillId="11" borderId="1" xfId="0" applyFont="1" applyFill="1" applyBorder="1" applyAlignment="1"/>
    <xf numFmtId="0" fontId="0" fillId="0" borderId="1" xfId="0" applyBorder="1" applyAlignment="1"/>
    <xf numFmtId="0" fontId="0" fillId="0" borderId="0" xfId="0" applyAlignment="1"/>
    <xf numFmtId="0" fontId="0" fillId="14" borderId="1" xfId="0" applyFill="1" applyBorder="1" applyAlignment="1">
      <alignment wrapText="1"/>
    </xf>
    <xf numFmtId="0" fontId="0" fillId="15" borderId="1" xfId="0" applyFill="1" applyBorder="1" applyAlignment="1">
      <alignment wrapText="1"/>
    </xf>
    <xf numFmtId="0" fontId="0" fillId="16" borderId="1" xfId="0" applyFill="1" applyBorder="1" applyAlignment="1">
      <alignment wrapText="1"/>
    </xf>
    <xf numFmtId="0" fontId="0" fillId="17" borderId="1" xfId="0" applyFill="1" applyBorder="1" applyAlignment="1">
      <alignment wrapText="1"/>
    </xf>
    <xf numFmtId="0" fontId="0" fillId="18" borderId="1" xfId="0" applyFill="1" applyBorder="1" applyAlignment="1">
      <alignment wrapText="1"/>
    </xf>
    <xf numFmtId="9" fontId="0" fillId="0" borderId="1" xfId="2" applyFont="1" applyBorder="1"/>
    <xf numFmtId="0" fontId="33" fillId="17" borderId="1" xfId="0" applyFont="1" applyFill="1" applyBorder="1" applyAlignment="1">
      <alignment wrapText="1"/>
    </xf>
    <xf numFmtId="9" fontId="33" fillId="0" borderId="1" xfId="2" applyFont="1" applyBorder="1"/>
    <xf numFmtId="0" fontId="34" fillId="0" borderId="1" xfId="0" applyFont="1" applyBorder="1" applyAlignment="1">
      <alignment horizontal="left" vertical="center" wrapText="1"/>
    </xf>
    <xf numFmtId="0" fontId="2" fillId="2" borderId="0" xfId="0" applyFont="1" applyFill="1" applyAlignment="1">
      <alignment horizontal="center" vertical="top" wrapText="1"/>
    </xf>
    <xf numFmtId="0" fontId="2" fillId="0" borderId="0" xfId="0" applyFont="1"/>
    <xf numFmtId="0" fontId="36" fillId="2" borderId="0" xfId="0" applyFont="1" applyFill="1"/>
    <xf numFmtId="0" fontId="2" fillId="2" borderId="0" xfId="0" applyFont="1" applyFill="1"/>
    <xf numFmtId="0" fontId="36" fillId="2" borderId="0" xfId="0" applyFont="1" applyFill="1" applyAlignment="1">
      <alignment wrapText="1"/>
    </xf>
    <xf numFmtId="0" fontId="38" fillId="0" borderId="0" xfId="0" applyFont="1" applyAlignment="1">
      <alignment wrapText="1"/>
    </xf>
    <xf numFmtId="0" fontId="23" fillId="0" borderId="0" xfId="0" applyFont="1" applyAlignment="1">
      <alignment wrapText="1"/>
    </xf>
    <xf numFmtId="0" fontId="12" fillId="5" borderId="0" xfId="0" applyFont="1" applyFill="1" applyAlignment="1">
      <alignment horizontal="center" vertical="center" wrapText="1"/>
    </xf>
    <xf numFmtId="0" fontId="2" fillId="2" borderId="0" xfId="0" applyFont="1" applyFill="1" applyAlignment="1">
      <alignment horizontal="center"/>
    </xf>
    <xf numFmtId="0" fontId="2" fillId="2" borderId="8" xfId="0" applyFont="1" applyFill="1" applyBorder="1" applyAlignment="1">
      <alignment horizontal="center"/>
    </xf>
    <xf numFmtId="0" fontId="41" fillId="0" borderId="1" xfId="1" applyFont="1" applyBorder="1" applyAlignment="1" applyProtection="1">
      <alignment horizontal="left" vertical="center" wrapText="1"/>
      <protection locked="0"/>
    </xf>
    <xf numFmtId="0" fontId="27" fillId="0" borderId="1" xfId="0" applyFont="1" applyBorder="1" applyAlignment="1" applyProtection="1">
      <alignment wrapText="1"/>
      <protection locked="0"/>
    </xf>
    <xf numFmtId="0" fontId="22" fillId="0" borderId="1" xfId="0" applyFont="1" applyBorder="1" applyAlignment="1" applyProtection="1">
      <alignment wrapText="1"/>
      <protection locked="0"/>
    </xf>
    <xf numFmtId="17" fontId="27" fillId="0" borderId="1" xfId="0" applyNumberFormat="1" applyFont="1" applyBorder="1" applyAlignment="1" applyProtection="1">
      <alignment wrapText="1"/>
      <protection locked="0"/>
    </xf>
    <xf numFmtId="0" fontId="42" fillId="0" borderId="1" xfId="1" applyFont="1" applyBorder="1" applyAlignment="1" applyProtection="1">
      <alignment wrapText="1"/>
      <protection locked="0"/>
    </xf>
    <xf numFmtId="0" fontId="22" fillId="0" borderId="1" xfId="1" applyFont="1" applyFill="1" applyBorder="1" applyAlignment="1" applyProtection="1">
      <alignment wrapText="1"/>
      <protection locked="0"/>
    </xf>
    <xf numFmtId="0" fontId="42" fillId="0" borderId="1" xfId="1" applyFont="1" applyBorder="1" applyAlignment="1" applyProtection="1">
      <alignment horizontal="left" vertical="center" wrapText="1"/>
      <protection locked="0"/>
    </xf>
    <xf numFmtId="0" fontId="27" fillId="0" borderId="0" xfId="0" applyFont="1" applyAlignment="1" applyProtection="1">
      <alignment wrapText="1"/>
      <protection locked="0"/>
    </xf>
    <xf numFmtId="0" fontId="44" fillId="0" borderId="1" xfId="0" applyFont="1" applyBorder="1" applyAlignment="1" applyProtection="1">
      <alignment wrapText="1"/>
      <protection locked="0"/>
    </xf>
    <xf numFmtId="0" fontId="22" fillId="0" borderId="1" xfId="1" applyFont="1" applyBorder="1" applyAlignment="1" applyProtection="1">
      <alignment wrapText="1"/>
      <protection locked="0"/>
    </xf>
    <xf numFmtId="0" fontId="27" fillId="0" borderId="4" xfId="0" applyFont="1" applyBorder="1" applyAlignment="1" applyProtection="1">
      <alignment wrapText="1"/>
      <protection locked="0"/>
    </xf>
    <xf numFmtId="0" fontId="27" fillId="2" borderId="1" xfId="0" applyFont="1" applyFill="1" applyBorder="1" applyAlignment="1" applyProtection="1">
      <alignment wrapText="1"/>
      <protection locked="0"/>
    </xf>
    <xf numFmtId="17" fontId="27" fillId="2" borderId="1" xfId="0" applyNumberFormat="1" applyFont="1" applyFill="1" applyBorder="1" applyAlignment="1" applyProtection="1">
      <alignment wrapText="1"/>
      <protection locked="0"/>
    </xf>
    <xf numFmtId="0" fontId="45" fillId="21" borderId="0" xfId="0" applyFont="1" applyFill="1" applyAlignment="1">
      <alignment wrapText="1"/>
    </xf>
    <xf numFmtId="0" fontId="22" fillId="0" borderId="5" xfId="0" applyFont="1" applyBorder="1" applyAlignment="1" applyProtection="1">
      <alignment wrapText="1"/>
      <protection locked="0"/>
    </xf>
    <xf numFmtId="0" fontId="22" fillId="2" borderId="1" xfId="0" applyFont="1" applyFill="1" applyBorder="1" applyAlignment="1" applyProtection="1">
      <alignment wrapText="1"/>
      <protection locked="0"/>
    </xf>
    <xf numFmtId="17" fontId="22" fillId="2" borderId="1" xfId="0" applyNumberFormat="1" applyFont="1" applyFill="1" applyBorder="1" applyAlignment="1" applyProtection="1">
      <alignment wrapText="1"/>
      <protection locked="0"/>
    </xf>
    <xf numFmtId="0" fontId="27" fillId="2" borderId="0" xfId="0" applyFont="1" applyFill="1"/>
    <xf numFmtId="0" fontId="27" fillId="2" borderId="20" xfId="0" applyFont="1" applyFill="1" applyBorder="1"/>
    <xf numFmtId="0" fontId="27" fillId="2" borderId="21" xfId="0" applyFont="1" applyFill="1" applyBorder="1"/>
    <xf numFmtId="0" fontId="27" fillId="2" borderId="22" xfId="0" applyFont="1" applyFill="1" applyBorder="1"/>
    <xf numFmtId="0" fontId="27" fillId="2" borderId="23" xfId="0" applyFont="1" applyFill="1" applyBorder="1"/>
    <xf numFmtId="0" fontId="27" fillId="2" borderId="24" xfId="0" applyFont="1" applyFill="1" applyBorder="1"/>
    <xf numFmtId="0" fontId="27" fillId="2" borderId="25" xfId="0" applyFont="1" applyFill="1" applyBorder="1"/>
    <xf numFmtId="0" fontId="27" fillId="0" borderId="0" xfId="0" applyFont="1"/>
    <xf numFmtId="0" fontId="2" fillId="7" borderId="0" xfId="0" applyFont="1" applyFill="1"/>
    <xf numFmtId="0" fontId="2" fillId="0" borderId="0" xfId="0" applyFont="1" applyAlignment="1">
      <alignment horizontal="center"/>
    </xf>
    <xf numFmtId="0" fontId="2" fillId="0" borderId="7" xfId="0" applyFont="1" applyBorder="1" applyAlignment="1">
      <alignment vertical="top" wrapText="1"/>
    </xf>
    <xf numFmtId="0" fontId="2" fillId="2" borderId="11" xfId="0" applyFont="1" applyFill="1" applyBorder="1"/>
    <xf numFmtId="0" fontId="31" fillId="0" borderId="1" xfId="0" quotePrefix="1" applyFont="1" applyBorder="1" applyAlignment="1">
      <alignment horizontal="left" vertical="top" wrapText="1"/>
    </xf>
    <xf numFmtId="0" fontId="42" fillId="0" borderId="1" xfId="1" applyFont="1" applyBorder="1" applyAlignment="1" applyProtection="1">
      <alignment vertical="center" wrapText="1"/>
      <protection locked="0"/>
    </xf>
    <xf numFmtId="0" fontId="27" fillId="0" borderId="7" xfId="0" applyFont="1" applyBorder="1" applyAlignment="1">
      <alignment vertical="top" wrapText="1"/>
    </xf>
    <xf numFmtId="0" fontId="27" fillId="0" borderId="5" xfId="0" applyFont="1" applyBorder="1" applyAlignment="1">
      <alignment vertical="top" wrapText="1"/>
    </xf>
    <xf numFmtId="0" fontId="27" fillId="2" borderId="11" xfId="0" applyFont="1" applyFill="1" applyBorder="1"/>
    <xf numFmtId="0" fontId="27" fillId="0" borderId="0" xfId="0" applyFont="1" applyAlignment="1">
      <alignment vertical="top" wrapText="1"/>
    </xf>
    <xf numFmtId="0" fontId="24" fillId="5" borderId="0" xfId="0" applyFont="1" applyFill="1" applyAlignment="1">
      <alignment horizontal="left" vertical="center" wrapText="1"/>
    </xf>
    <xf numFmtId="0" fontId="2" fillId="2" borderId="0" xfId="0" applyFont="1" applyFill="1" applyAlignment="1">
      <alignment horizontal="left"/>
    </xf>
    <xf numFmtId="0" fontId="12" fillId="4" borderId="0" xfId="0" applyFont="1" applyFill="1" applyAlignment="1">
      <alignment vertical="center" wrapText="1"/>
    </xf>
    <xf numFmtId="0" fontId="47" fillId="0" borderId="1" xfId="0" applyFont="1" applyBorder="1" applyAlignment="1" applyProtection="1">
      <alignment horizontal="left" vertical="center" wrapText="1"/>
      <protection locked="0"/>
    </xf>
    <xf numFmtId="0" fontId="2" fillId="0" borderId="0" xfId="0" applyFont="1" applyAlignment="1">
      <alignment horizontal="left"/>
    </xf>
    <xf numFmtId="0" fontId="27" fillId="0" borderId="1" xfId="0" applyFont="1" applyBorder="1" applyAlignment="1" applyProtection="1">
      <alignment horizontal="left" wrapText="1"/>
      <protection locked="0"/>
    </xf>
    <xf numFmtId="0" fontId="21" fillId="0" borderId="1" xfId="0" applyFont="1" applyBorder="1" applyAlignment="1">
      <alignment horizontal="center" vertical="center" wrapText="1"/>
    </xf>
    <xf numFmtId="0" fontId="21" fillId="2" borderId="1" xfId="0" applyFont="1" applyFill="1" applyBorder="1" applyAlignment="1">
      <alignment horizontal="center" vertical="center" wrapText="1"/>
    </xf>
    <xf numFmtId="0" fontId="27" fillId="2" borderId="18" xfId="0" applyFont="1" applyFill="1" applyBorder="1"/>
    <xf numFmtId="0" fontId="27" fillId="2" borderId="19" xfId="0" applyFont="1" applyFill="1" applyBorder="1" applyAlignment="1">
      <alignment horizontal="left"/>
    </xf>
    <xf numFmtId="0" fontId="27" fillId="19" borderId="18" xfId="0" applyFont="1" applyFill="1" applyBorder="1"/>
    <xf numFmtId="0" fontId="27" fillId="2" borderId="0" xfId="0" applyFont="1" applyFill="1" applyAlignment="1">
      <alignment horizontal="left"/>
    </xf>
    <xf numFmtId="0" fontId="24" fillId="5" borderId="0" xfId="0" applyFont="1" applyFill="1" applyAlignment="1">
      <alignment vertical="center" wrapText="1"/>
    </xf>
    <xf numFmtId="0" fontId="2" fillId="2" borderId="1" xfId="0" applyFont="1" applyFill="1" applyBorder="1" applyAlignment="1" applyProtection="1">
      <alignment vertical="top" wrapText="1"/>
      <protection locked="0"/>
    </xf>
    <xf numFmtId="17" fontId="2" fillId="2" borderId="1" xfId="0" applyNumberFormat="1" applyFont="1" applyFill="1" applyBorder="1" applyAlignment="1" applyProtection="1">
      <alignment vertical="top" wrapText="1"/>
      <protection locked="0"/>
    </xf>
    <xf numFmtId="0" fontId="41" fillId="0" borderId="26" xfId="1" applyFont="1" applyBorder="1" applyAlignment="1">
      <alignment horizontal="left" wrapText="1"/>
    </xf>
    <xf numFmtId="0" fontId="2" fillId="0" borderId="7" xfId="0" applyFont="1" applyBorder="1" applyAlignment="1" applyProtection="1">
      <alignment wrapText="1"/>
      <protection locked="0"/>
    </xf>
    <xf numFmtId="0" fontId="12" fillId="4" borderId="1" xfId="0" applyFont="1" applyFill="1" applyBorder="1" applyAlignment="1">
      <alignment horizontal="center" vertical="center" wrapText="1"/>
    </xf>
    <xf numFmtId="0" fontId="31" fillId="0" borderId="1" xfId="0" applyFont="1" applyBorder="1" applyAlignment="1">
      <alignment wrapText="1"/>
    </xf>
    <xf numFmtId="0" fontId="48" fillId="0" borderId="1" xfId="0" applyFont="1" applyBorder="1" applyAlignment="1">
      <alignment horizontal="left" vertical="top" wrapText="1"/>
    </xf>
    <xf numFmtId="0" fontId="49" fillId="0" borderId="1" xfId="0" quotePrefix="1" applyFont="1" applyBorder="1" applyAlignment="1">
      <alignment vertical="center" wrapText="1"/>
    </xf>
    <xf numFmtId="0" fontId="42" fillId="2" borderId="1" xfId="1" applyFont="1" applyFill="1" applyBorder="1" applyAlignment="1">
      <alignment horizontal="left" wrapText="1"/>
    </xf>
    <xf numFmtId="0" fontId="27" fillId="2" borderId="1" xfId="0" applyFont="1" applyFill="1" applyBorder="1"/>
    <xf numFmtId="0" fontId="27" fillId="0" borderId="1" xfId="0" applyFont="1" applyBorder="1" applyAlignment="1">
      <alignment horizontal="justify" vertical="center"/>
    </xf>
    <xf numFmtId="0" fontId="27" fillId="0" borderId="1" xfId="0" applyFont="1" applyBorder="1" applyAlignment="1">
      <alignment vertical="top" wrapText="1"/>
    </xf>
    <xf numFmtId="0" fontId="27" fillId="0" borderId="1" xfId="0" applyFont="1" applyBorder="1" applyAlignment="1">
      <alignment wrapText="1"/>
    </xf>
    <xf numFmtId="0" fontId="27" fillId="0" borderId="1" xfId="0" applyFont="1" applyBorder="1" applyAlignment="1">
      <alignment vertical="top"/>
    </xf>
    <xf numFmtId="0" fontId="21" fillId="0" borderId="1" xfId="0" applyFont="1" applyBorder="1" applyAlignment="1">
      <alignment horizontal="left" vertical="center" wrapText="1"/>
    </xf>
    <xf numFmtId="17" fontId="27" fillId="2" borderId="1" xfId="0" applyNumberFormat="1" applyFont="1" applyFill="1" applyBorder="1"/>
    <xf numFmtId="0" fontId="12" fillId="5" borderId="0" xfId="0" applyFont="1" applyFill="1" applyAlignment="1">
      <alignment horizontal="center" vertical="center"/>
    </xf>
    <xf numFmtId="0" fontId="27" fillId="0" borderId="1" xfId="0" applyFont="1" applyBorder="1"/>
    <xf numFmtId="0" fontId="27" fillId="0" borderId="1" xfId="0" applyFont="1" applyBorder="1" applyProtection="1">
      <protection locked="0"/>
    </xf>
    <xf numFmtId="0" fontId="22" fillId="0" borderId="1" xfId="0" quotePrefix="1" applyFont="1" applyFill="1" applyBorder="1" applyAlignment="1">
      <alignment horizontal="left" vertical="top" wrapText="1"/>
    </xf>
    <xf numFmtId="0" fontId="29" fillId="0" borderId="1" xfId="1" applyBorder="1" applyAlignment="1" applyProtection="1">
      <alignment horizontal="center" vertical="center" wrapText="1"/>
      <protection locked="0"/>
    </xf>
    <xf numFmtId="49" fontId="0" fillId="0" borderId="0" xfId="0" applyNumberFormat="1" applyAlignment="1">
      <alignment vertical="top" wrapText="1"/>
    </xf>
    <xf numFmtId="0" fontId="51" fillId="0" borderId="0" xfId="0" applyFont="1" applyAlignment="1">
      <alignment wrapText="1"/>
    </xf>
    <xf numFmtId="0" fontId="52" fillId="0" borderId="0" xfId="0" applyFont="1" applyAlignment="1">
      <alignment wrapText="1"/>
    </xf>
    <xf numFmtId="0" fontId="29" fillId="0" borderId="1" xfId="1" applyBorder="1" applyAlignment="1" applyProtection="1">
      <alignment horizontal="left" vertical="center" wrapText="1"/>
      <protection locked="0"/>
    </xf>
    <xf numFmtId="0" fontId="29" fillId="0" borderId="1" xfId="1" applyBorder="1" applyAlignment="1">
      <alignment horizontal="left" vertical="center" wrapText="1"/>
    </xf>
    <xf numFmtId="0" fontId="27" fillId="0" borderId="1" xfId="0" applyFont="1" applyBorder="1" applyAlignment="1" applyProtection="1">
      <alignment vertical="top" wrapText="1"/>
      <protection locked="0"/>
    </xf>
    <xf numFmtId="0" fontId="54" fillId="0" borderId="0" xfId="0" applyFont="1" applyAlignment="1">
      <alignment wrapText="1"/>
    </xf>
    <xf numFmtId="0" fontId="27" fillId="2" borderId="1" xfId="0" applyFont="1" applyFill="1" applyBorder="1" applyAlignment="1">
      <alignment horizontal="left" vertical="top"/>
    </xf>
    <xf numFmtId="0" fontId="29" fillId="2" borderId="1" xfId="1" applyFill="1" applyBorder="1" applyAlignment="1">
      <alignment vertical="top" wrapText="1"/>
    </xf>
    <xf numFmtId="0" fontId="39" fillId="0" borderId="0" xfId="0" applyFont="1" applyAlignment="1">
      <alignment vertical="top" wrapText="1"/>
    </xf>
    <xf numFmtId="0" fontId="50" fillId="0" borderId="0" xfId="0" applyFont="1" applyAlignment="1">
      <alignment vertical="top" wrapText="1"/>
    </xf>
    <xf numFmtId="0" fontId="35" fillId="2" borderId="0" xfId="0" applyFont="1" applyFill="1" applyAlignment="1">
      <alignment horizontal="left" vertical="top" wrapText="1"/>
    </xf>
    <xf numFmtId="0" fontId="15" fillId="5" borderId="0" xfId="0" applyFont="1" applyFill="1" applyAlignment="1">
      <alignment horizontal="left" vertical="top" wrapText="1"/>
    </xf>
    <xf numFmtId="0" fontId="37" fillId="0" borderId="5" xfId="0" applyFont="1" applyBorder="1" applyAlignment="1">
      <alignment horizontal="left"/>
    </xf>
    <xf numFmtId="0" fontId="37" fillId="0" borderId="6" xfId="0" applyFont="1" applyBorder="1" applyAlignment="1">
      <alignment horizontal="left"/>
    </xf>
    <xf numFmtId="0" fontId="37" fillId="0" borderId="7" xfId="0" applyFont="1" applyBorder="1" applyAlignment="1">
      <alignment horizontal="left"/>
    </xf>
    <xf numFmtId="17" fontId="37" fillId="0" borderId="5" xfId="0" applyNumberFormat="1" applyFont="1" applyBorder="1" applyAlignment="1">
      <alignment horizontal="left"/>
    </xf>
    <xf numFmtId="0" fontId="40" fillId="0" borderId="1" xfId="0" applyFont="1" applyBorder="1" applyAlignment="1">
      <alignment horizontal="center"/>
    </xf>
    <xf numFmtId="0" fontId="26" fillId="7" borderId="1" xfId="0" applyFont="1" applyFill="1" applyBorder="1" applyAlignment="1">
      <alignment horizontal="left" vertical="top"/>
    </xf>
    <xf numFmtId="0" fontId="23" fillId="0" borderId="1" xfId="0" applyFont="1" applyBorder="1" applyAlignment="1">
      <alignment horizontal="center"/>
    </xf>
    <xf numFmtId="0" fontId="40" fillId="0" borderId="1" xfId="0" applyFont="1" applyBorder="1" applyAlignment="1">
      <alignment horizontal="left"/>
    </xf>
    <xf numFmtId="0" fontId="25" fillId="7" borderId="1" xfId="0" applyFont="1" applyFill="1" applyBorder="1" applyAlignment="1">
      <alignment horizontal="left" vertical="top"/>
    </xf>
    <xf numFmtId="0" fontId="39" fillId="0" borderId="0" xfId="0" applyFont="1" applyAlignment="1">
      <alignment horizontal="center"/>
    </xf>
    <xf numFmtId="0" fontId="23" fillId="0" borderId="0" xfId="0" applyFont="1" applyAlignment="1">
      <alignment horizontal="center" wrapText="1"/>
    </xf>
    <xf numFmtId="0" fontId="0" fillId="0" borderId="1" xfId="0"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0" fontId="8" fillId="12" borderId="1" xfId="0" applyFont="1" applyFill="1" applyBorder="1" applyAlignment="1">
      <alignment horizontal="center" wrapText="1"/>
    </xf>
    <xf numFmtId="0" fontId="8" fillId="11" borderId="1" xfId="0" applyFont="1" applyFill="1" applyBorder="1" applyAlignment="1">
      <alignment horizontal="center" wrapText="1"/>
    </xf>
    <xf numFmtId="0" fontId="8" fillId="13" borderId="1" xfId="0" applyFont="1" applyFill="1" applyBorder="1" applyAlignment="1">
      <alignment horizontal="center" wrapText="1"/>
    </xf>
    <xf numFmtId="0" fontId="0" fillId="9" borderId="1" xfId="0" applyFill="1" applyBorder="1" applyAlignment="1">
      <alignment horizontal="center" wrapText="1"/>
    </xf>
    <xf numFmtId="0" fontId="0" fillId="0" borderId="0" xfId="0" applyAlignment="1">
      <alignment horizontal="center"/>
    </xf>
    <xf numFmtId="10" fontId="0" fillId="0" borderId="0" xfId="0" applyNumberFormat="1" applyAlignment="1">
      <alignment horizontal="center"/>
    </xf>
    <xf numFmtId="0" fontId="0" fillId="3" borderId="1" xfId="0" applyFill="1" applyBorder="1" applyAlignment="1">
      <alignment horizontal="center" wrapText="1"/>
    </xf>
    <xf numFmtId="0" fontId="0" fillId="10" borderId="1" xfId="0"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10" fontId="0" fillId="0" borderId="1" xfId="0" applyNumberFormat="1" applyBorder="1" applyAlignment="1">
      <alignment horizontal="center"/>
    </xf>
    <xf numFmtId="0" fontId="0" fillId="9" borderId="2" xfId="0" applyFill="1" applyBorder="1" applyAlignment="1">
      <alignment horizontal="center" wrapText="1"/>
    </xf>
    <xf numFmtId="0" fontId="0" fillId="9" borderId="3" xfId="0" applyFill="1" applyBorder="1" applyAlignment="1">
      <alignment horizontal="center" wrapText="1"/>
    </xf>
    <xf numFmtId="0" fontId="0" fillId="9" borderId="4" xfId="0" applyFill="1" applyBorder="1" applyAlignment="1">
      <alignment horizontal="center" wrapText="1"/>
    </xf>
    <xf numFmtId="0" fontId="24" fillId="5" borderId="0" xfId="0" applyFont="1" applyFill="1" applyAlignment="1">
      <alignment horizontal="left" vertical="top"/>
    </xf>
    <xf numFmtId="0" fontId="24" fillId="5" borderId="0" xfId="0" applyFont="1" applyFill="1" applyAlignment="1">
      <alignment horizontal="left" vertical="center" wrapText="1"/>
    </xf>
    <xf numFmtId="0" fontId="2" fillId="2" borderId="8" xfId="0" applyFont="1" applyFill="1" applyBorder="1" applyAlignment="1">
      <alignment horizontal="center" vertical="top" wrapText="1"/>
    </xf>
    <xf numFmtId="0" fontId="2" fillId="2" borderId="0" xfId="0" applyFont="1" applyFill="1" applyAlignment="1">
      <alignment horizontal="center" vertical="top" wrapText="1"/>
    </xf>
    <xf numFmtId="0" fontId="24" fillId="5" borderId="13" xfId="0" applyFont="1" applyFill="1" applyBorder="1" applyAlignment="1">
      <alignment horizontal="left" vertical="center" wrapText="1"/>
    </xf>
    <xf numFmtId="0" fontId="42" fillId="0" borderId="1" xfId="1" applyFont="1" applyBorder="1" applyAlignment="1">
      <alignment horizontal="left" wrapText="1"/>
    </xf>
    <xf numFmtId="0" fontId="42" fillId="0" borderId="2" xfId="1" applyFont="1" applyBorder="1" applyAlignment="1" applyProtection="1">
      <alignment horizontal="left" vertical="center" wrapText="1"/>
      <protection locked="0"/>
    </xf>
    <xf numFmtId="0" fontId="42" fillId="0" borderId="4" xfId="1" applyFont="1" applyBorder="1" applyAlignment="1" applyProtection="1">
      <alignment horizontal="left" vertical="center" wrapText="1"/>
      <protection locked="0"/>
    </xf>
    <xf numFmtId="0" fontId="27" fillId="0" borderId="1" xfId="0" applyFont="1" applyBorder="1" applyAlignment="1" applyProtection="1">
      <alignment horizontal="left" wrapText="1"/>
      <protection locked="0"/>
    </xf>
    <xf numFmtId="0" fontId="22" fillId="0" borderId="2" xfId="0" quotePrefix="1" applyFont="1" applyBorder="1" applyAlignment="1">
      <alignment horizontal="left" vertical="center" wrapText="1"/>
    </xf>
    <xf numFmtId="0" fontId="22" fillId="0" borderId="4" xfId="0" quotePrefix="1" applyFont="1" applyBorder="1" applyAlignment="1">
      <alignment horizontal="left" vertical="center" wrapText="1"/>
    </xf>
    <xf numFmtId="0" fontId="10" fillId="7" borderId="8" xfId="0" applyFont="1" applyFill="1" applyBorder="1" applyAlignment="1">
      <alignment horizontal="center" wrapText="1"/>
    </xf>
    <xf numFmtId="0" fontId="8" fillId="7" borderId="8" xfId="0" applyFont="1" applyFill="1" applyBorder="1" applyAlignment="1">
      <alignment horizontal="center" wrapText="1"/>
    </xf>
    <xf numFmtId="0" fontId="29" fillId="0" borderId="1" xfId="1" applyBorder="1" applyAlignment="1" applyProtection="1">
      <alignment vertical="center" wrapText="1"/>
      <protection locked="0"/>
    </xf>
    <xf numFmtId="0" fontId="29" fillId="21" borderId="0" xfId="1" applyFill="1" applyAlignment="1">
      <alignment horizontal="left" wrapText="1"/>
    </xf>
    <xf numFmtId="0" fontId="55" fillId="0" borderId="0" xfId="0" applyFont="1" applyAlignment="1">
      <alignment wrapText="1"/>
    </xf>
    <xf numFmtId="0" fontId="29" fillId="0" borderId="1" xfId="1" applyBorder="1" applyAlignment="1" applyProtection="1">
      <alignment vertical="top" wrapText="1"/>
      <protection locked="0"/>
    </xf>
  </cellXfs>
  <cellStyles count="3">
    <cellStyle name="Hyperlink" xfId="1" builtinId="8"/>
    <cellStyle name="Normal" xfId="0" builtinId="0"/>
    <cellStyle name="Percent" xfId="2" builtinId="5"/>
  </cellStyles>
  <dxfs count="175">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s>
  <tableStyles count="0" defaultTableStyle="TableStyleMedium2" defaultPivotStyle="PivotStyleLight16"/>
  <colors>
    <mruColors>
      <color rgb="FF005EB9"/>
      <color rgb="FF002F86"/>
      <color rgb="FF330072"/>
      <color rgb="FF00A499"/>
      <color rgb="FFED8B72"/>
      <color rgb="FF009539"/>
      <color rgb="FF768592"/>
      <color rgb="FF006746"/>
      <color rgb="FF77BD1F"/>
      <color rgb="FF41B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88454498553898E-3"/>
          <c:y val="6.6472831193030296E-2"/>
          <c:w val="0.98152230910028926"/>
          <c:h val="0.62628372383940789"/>
        </c:manualLayout>
      </c:layout>
      <c:barChart>
        <c:barDir val="col"/>
        <c:grouping val="clustered"/>
        <c:varyColors val="0"/>
        <c:ser>
          <c:idx val="0"/>
          <c:order val="0"/>
          <c:spPr>
            <a:solidFill>
              <a:schemeClr val="accent1"/>
            </a:solidFill>
            <a:ln>
              <a:noFill/>
            </a:ln>
            <a:effectLst/>
            <a:scene3d>
              <a:camera prst="orthographicFront"/>
              <a:lightRig rig="threePt" dir="t"/>
            </a:scene3d>
            <a:sp3d prstMaterial="matte">
              <a:bevelT w="127000" h="635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and Calculations'!$D$3:$D$11</c:f>
              <c:strCache>
                <c:ptCount val="9"/>
                <c:pt idx="0">
                  <c:v>JD and advertising the role</c:v>
                </c:pt>
                <c:pt idx="1">
                  <c:v>Longlisting and Shortlisting</c:v>
                </c:pt>
                <c:pt idx="2">
                  <c:v>Interview</c:v>
                </c:pt>
                <c:pt idx="3">
                  <c:v>Decision Making</c:v>
                </c:pt>
                <c:pt idx="4">
                  <c:v>Induction and Onboarding</c:v>
                </c:pt>
                <c:pt idx="5">
                  <c:v>Appraisals</c:v>
                </c:pt>
                <c:pt idx="6">
                  <c:v>Talent Spotting</c:v>
                </c:pt>
                <c:pt idx="7">
                  <c:v>International Recruitment </c:v>
                </c:pt>
                <c:pt idx="8">
                  <c:v>Culture</c:v>
                </c:pt>
              </c:strCache>
            </c:strRef>
          </c:cat>
          <c:val>
            <c:numRef>
              <c:f>'Data and Calculations'!$E$3:$E$11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CF8-41B5-891D-DD26D36AE7BC}"/>
            </c:ext>
          </c:extLst>
        </c:ser>
        <c:dLbls>
          <c:showLegendKey val="0"/>
          <c:showVal val="0"/>
          <c:showCatName val="0"/>
          <c:showSerName val="0"/>
          <c:showPercent val="0"/>
          <c:showBubbleSize val="0"/>
        </c:dLbls>
        <c:gapWidth val="219"/>
        <c:overlap val="-27"/>
        <c:axId val="1071567968"/>
        <c:axId val="1071566304"/>
      </c:barChart>
      <c:catAx>
        <c:axId val="107156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crossAx val="1071566304"/>
        <c:crosses val="autoZero"/>
        <c:auto val="1"/>
        <c:lblAlgn val="ctr"/>
        <c:lblOffset val="100"/>
        <c:noMultiLvlLbl val="0"/>
      </c:catAx>
      <c:valAx>
        <c:axId val="10715663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07156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12848366894519E-3"/>
          <c:y val="6.6473027300747625E-2"/>
          <c:w val="0.9933321707387337"/>
          <c:h val="0.93352697269925233"/>
        </c:manualLayout>
      </c:layout>
      <c:barChart>
        <c:barDir val="col"/>
        <c:grouping val="clustered"/>
        <c:varyColors val="0"/>
        <c:ser>
          <c:idx val="0"/>
          <c:order val="0"/>
          <c:spPr>
            <a:solidFill>
              <a:schemeClr val="accent3"/>
            </a:solidFill>
            <a:ln>
              <a:noFill/>
            </a:ln>
            <a:effectLst/>
            <a:scene3d>
              <a:camera prst="orthographicFront"/>
              <a:lightRig rig="threePt" dir="t"/>
            </a:scene3d>
            <a:sp3d prstMaterial="matte">
              <a:bevelT w="127000" h="635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and Calculations'!$D$3:$D$11</c:f>
              <c:strCache>
                <c:ptCount val="9"/>
                <c:pt idx="0">
                  <c:v>JD and advertising the role</c:v>
                </c:pt>
                <c:pt idx="1">
                  <c:v>Longlisting and Shortlisting</c:v>
                </c:pt>
                <c:pt idx="2">
                  <c:v>Interview</c:v>
                </c:pt>
                <c:pt idx="3">
                  <c:v>Decision Making</c:v>
                </c:pt>
                <c:pt idx="4">
                  <c:v>Induction and Onboarding</c:v>
                </c:pt>
                <c:pt idx="5">
                  <c:v>Appraisals</c:v>
                </c:pt>
                <c:pt idx="6">
                  <c:v>Talent Spotting</c:v>
                </c:pt>
                <c:pt idx="7">
                  <c:v>International Recruitment </c:v>
                </c:pt>
                <c:pt idx="8">
                  <c:v>Culture</c:v>
                </c:pt>
              </c:strCache>
            </c:strRef>
          </c:cat>
          <c:val>
            <c:numRef>
              <c:f>'Data and Calculations'!$F$3:$F$11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974-4850-884D-E8EC9DB383F1}"/>
            </c:ext>
          </c:extLst>
        </c:ser>
        <c:dLbls>
          <c:showLegendKey val="0"/>
          <c:showVal val="0"/>
          <c:showCatName val="0"/>
          <c:showSerName val="0"/>
          <c:showPercent val="0"/>
          <c:showBubbleSize val="0"/>
        </c:dLbls>
        <c:gapWidth val="219"/>
        <c:overlap val="-27"/>
        <c:axId val="1071567968"/>
        <c:axId val="1071566304"/>
      </c:barChart>
      <c:catAx>
        <c:axId val="1071567968"/>
        <c:scaling>
          <c:orientation val="minMax"/>
        </c:scaling>
        <c:delete val="1"/>
        <c:axPos val="b"/>
        <c:numFmt formatCode="General" sourceLinked="1"/>
        <c:majorTickMark val="none"/>
        <c:minorTickMark val="none"/>
        <c:tickLblPos val="nextTo"/>
        <c:crossAx val="1071566304"/>
        <c:crosses val="autoZero"/>
        <c:auto val="1"/>
        <c:lblAlgn val="ctr"/>
        <c:lblOffset val="100"/>
        <c:noMultiLvlLbl val="0"/>
      </c:catAx>
      <c:valAx>
        <c:axId val="10715663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07156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12848366894519E-3"/>
          <c:y val="6.6473027300747625E-2"/>
          <c:w val="0.9933321707387337"/>
          <c:h val="0.93352697269925233"/>
        </c:manualLayout>
      </c:layout>
      <c:barChart>
        <c:barDir val="col"/>
        <c:grouping val="clustered"/>
        <c:varyColors val="0"/>
        <c:ser>
          <c:idx val="0"/>
          <c:order val="0"/>
          <c:spPr>
            <a:solidFill>
              <a:schemeClr val="accent6"/>
            </a:solidFill>
            <a:ln>
              <a:noFill/>
            </a:ln>
            <a:effectLst/>
            <a:scene3d>
              <a:camera prst="orthographicFront"/>
              <a:lightRig rig="threePt" dir="t"/>
            </a:scene3d>
            <a:sp3d prstMaterial="matte">
              <a:bevelT w="127000" h="635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and Calculations'!$D$3:$D$11</c:f>
              <c:strCache>
                <c:ptCount val="9"/>
                <c:pt idx="0">
                  <c:v>JD and advertising the role</c:v>
                </c:pt>
                <c:pt idx="1">
                  <c:v>Longlisting and Shortlisting</c:v>
                </c:pt>
                <c:pt idx="2">
                  <c:v>Interview</c:v>
                </c:pt>
                <c:pt idx="3">
                  <c:v>Decision Making</c:v>
                </c:pt>
                <c:pt idx="4">
                  <c:v>Induction and Onboarding</c:v>
                </c:pt>
                <c:pt idx="5">
                  <c:v>Appraisals</c:v>
                </c:pt>
                <c:pt idx="6">
                  <c:v>Talent Spotting</c:v>
                </c:pt>
                <c:pt idx="7">
                  <c:v>International Recruitment </c:v>
                </c:pt>
                <c:pt idx="8">
                  <c:v>Culture</c:v>
                </c:pt>
              </c:strCache>
            </c:strRef>
          </c:cat>
          <c:val>
            <c:numRef>
              <c:f>'Data and Calculations'!$G$3:$G$11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343-44A5-8E36-859078217CEA}"/>
            </c:ext>
          </c:extLst>
        </c:ser>
        <c:dLbls>
          <c:showLegendKey val="0"/>
          <c:showVal val="0"/>
          <c:showCatName val="0"/>
          <c:showSerName val="0"/>
          <c:showPercent val="0"/>
          <c:showBubbleSize val="0"/>
        </c:dLbls>
        <c:gapWidth val="219"/>
        <c:overlap val="-27"/>
        <c:axId val="1071567968"/>
        <c:axId val="1071566304"/>
      </c:barChart>
      <c:catAx>
        <c:axId val="1071567968"/>
        <c:scaling>
          <c:orientation val="minMax"/>
        </c:scaling>
        <c:delete val="1"/>
        <c:axPos val="b"/>
        <c:numFmt formatCode="General" sourceLinked="1"/>
        <c:majorTickMark val="none"/>
        <c:minorTickMark val="none"/>
        <c:tickLblPos val="nextTo"/>
        <c:crossAx val="1071566304"/>
        <c:crosses val="autoZero"/>
        <c:auto val="1"/>
        <c:lblAlgn val="ctr"/>
        <c:lblOffset val="100"/>
        <c:noMultiLvlLbl val="0"/>
      </c:catAx>
      <c:valAx>
        <c:axId val="10715663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07156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12848366894519E-3"/>
          <c:y val="6.6473027300747625E-2"/>
          <c:w val="0.9933321707387337"/>
          <c:h val="0.93352697269925233"/>
        </c:manualLayout>
      </c:layout>
      <c:barChart>
        <c:barDir val="col"/>
        <c:grouping val="clustered"/>
        <c:varyColors val="0"/>
        <c:ser>
          <c:idx val="0"/>
          <c:order val="0"/>
          <c:spPr>
            <a:solidFill>
              <a:schemeClr val="accent4"/>
            </a:solidFill>
            <a:ln>
              <a:noFill/>
            </a:ln>
            <a:effectLst/>
            <a:scene3d>
              <a:camera prst="orthographicFront"/>
              <a:lightRig rig="threePt" dir="t"/>
            </a:scene3d>
            <a:sp3d prstMaterial="matte">
              <a:bevelT w="127000" h="635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and Calculations'!$D$3:$D$11</c:f>
              <c:strCache>
                <c:ptCount val="9"/>
                <c:pt idx="0">
                  <c:v>JD and advertising the role</c:v>
                </c:pt>
                <c:pt idx="1">
                  <c:v>Longlisting and Shortlisting</c:v>
                </c:pt>
                <c:pt idx="2">
                  <c:v>Interview</c:v>
                </c:pt>
                <c:pt idx="3">
                  <c:v>Decision Making</c:v>
                </c:pt>
                <c:pt idx="4">
                  <c:v>Induction and Onboarding</c:v>
                </c:pt>
                <c:pt idx="5">
                  <c:v>Appraisals</c:v>
                </c:pt>
                <c:pt idx="6">
                  <c:v>Talent Spotting</c:v>
                </c:pt>
                <c:pt idx="7">
                  <c:v>International Recruitment </c:v>
                </c:pt>
                <c:pt idx="8">
                  <c:v>Culture</c:v>
                </c:pt>
              </c:strCache>
            </c:strRef>
          </c:cat>
          <c:val>
            <c:numRef>
              <c:f>'Data and Calculations'!$H$3:$H$11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F48-4208-B342-5A968294DFF2}"/>
            </c:ext>
          </c:extLst>
        </c:ser>
        <c:dLbls>
          <c:showLegendKey val="0"/>
          <c:showVal val="0"/>
          <c:showCatName val="0"/>
          <c:showSerName val="0"/>
          <c:showPercent val="0"/>
          <c:showBubbleSize val="0"/>
        </c:dLbls>
        <c:gapWidth val="219"/>
        <c:overlap val="-27"/>
        <c:axId val="1071567968"/>
        <c:axId val="1071566304"/>
      </c:barChart>
      <c:catAx>
        <c:axId val="1071567968"/>
        <c:scaling>
          <c:orientation val="minMax"/>
        </c:scaling>
        <c:delete val="1"/>
        <c:axPos val="b"/>
        <c:numFmt formatCode="General" sourceLinked="1"/>
        <c:majorTickMark val="none"/>
        <c:minorTickMark val="none"/>
        <c:tickLblPos val="nextTo"/>
        <c:crossAx val="1071566304"/>
        <c:crosses val="autoZero"/>
        <c:auto val="1"/>
        <c:lblAlgn val="ctr"/>
        <c:lblOffset val="100"/>
        <c:noMultiLvlLbl val="0"/>
      </c:catAx>
      <c:valAx>
        <c:axId val="10715663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07156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hyperlink" Target="https://www.england.nhs.uk/nhs-people-pulse/" TargetMode="External"/><Relationship Id="rId2" Type="http://schemas.openxmlformats.org/officeDocument/2006/relationships/hyperlink" Target="https://www.england.nhs.uk/applications/model-hospital/" TargetMode="External"/><Relationship Id="rId1" Type="http://schemas.openxmlformats.org/officeDocument/2006/relationships/hyperlink" Target="https://tedtool.co.uk/about" TargetMode="External"/><Relationship Id="rId5" Type="http://schemas.openxmlformats.org/officeDocument/2006/relationships/hyperlink" Target="https://www.england.nhs.uk/fft/nqps/" TargetMode="External"/><Relationship Id="rId4" Type="http://schemas.openxmlformats.org/officeDocument/2006/relationships/hyperlink" Target="https://www.england.nhs.uk/statistics/statistical-work-areas/nhs-staff-survey-in-england/"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https://www.england.nhs.uk/looking-after-our-people/the-programme-and-resources/we-are-compassionate-and-inclusive/" TargetMode="External"/><Relationship Id="rId1" Type="http://schemas.openxmlformats.org/officeDocument/2006/relationships/hyperlink" Target="https://www.england.nhs.uk/culture/culture-leadership-programme/"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leadershipacademy.nhs.uk/scope-for-growth-career-conversations/scope-for-growth-career-conversation-resources/scope-for-growth-model-old/" TargetMode="External"/><Relationship Id="rId1" Type="http://schemas.openxmlformats.org/officeDocument/2006/relationships/hyperlink" Target="https://learninghub.leadershipacademy.nhs.uk/all-bitesize/"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england.nhs.uk/ournhspeople/online-version/lfaop/our-nhs-people-promise/the-promise/#:~:text=to%20the%20top-,We%20are%20recognised%20and%20rewarded,fair%20salary%20for%20our%20contribution." TargetMode="External"/><Relationship Id="rId1" Type="http://schemas.openxmlformats.org/officeDocument/2006/relationships/hyperlink" Target="https://www.nhsemployers.org/pension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85724</xdr:rowOff>
    </xdr:from>
    <xdr:to>
      <xdr:col>25</xdr:col>
      <xdr:colOff>580308</xdr:colOff>
      <xdr:row>76</xdr:row>
      <xdr:rowOff>9525</xdr:rowOff>
    </xdr:to>
    <xdr:pic>
      <xdr:nvPicPr>
        <xdr:cNvPr id="6" name="Picture 5">
          <a:extLst>
            <a:ext uri="{FF2B5EF4-FFF2-40B4-BE49-F238E27FC236}">
              <a16:creationId xmlns:a16="http://schemas.microsoft.com/office/drawing/2014/main" id="{19AF944F-F5B4-431E-9BC8-2A8099B45258}"/>
            </a:ext>
          </a:extLst>
        </xdr:cNvPr>
        <xdr:cNvPicPr>
          <a:picLocks noChangeAspect="1"/>
        </xdr:cNvPicPr>
      </xdr:nvPicPr>
      <xdr:blipFill>
        <a:blip xmlns:r="http://schemas.openxmlformats.org/officeDocument/2006/relationships" r:embed="rId1"/>
        <a:stretch>
          <a:fillRect/>
        </a:stretch>
      </xdr:blipFill>
      <xdr:spPr>
        <a:xfrm>
          <a:off x="0" y="257174"/>
          <a:ext cx="13877208" cy="10553701"/>
        </a:xfrm>
        <a:prstGeom prst="rect">
          <a:avLst/>
        </a:prstGeom>
      </xdr:spPr>
    </xdr:pic>
    <xdr:clientData/>
  </xdr:twoCellAnchor>
  <xdr:twoCellAnchor editAs="oneCell">
    <xdr:from>
      <xdr:col>16</xdr:col>
      <xdr:colOff>495300</xdr:colOff>
      <xdr:row>22</xdr:row>
      <xdr:rowOff>52448</xdr:rowOff>
    </xdr:from>
    <xdr:to>
      <xdr:col>39</xdr:col>
      <xdr:colOff>199390</xdr:colOff>
      <xdr:row>22</xdr:row>
      <xdr:rowOff>134982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V="1">
          <a:off x="10248900" y="4548248"/>
          <a:ext cx="13735050" cy="86344"/>
        </a:xfrm>
        <a:prstGeom prst="rect">
          <a:avLst/>
        </a:prstGeom>
      </xdr:spPr>
    </xdr:pic>
    <xdr:clientData/>
  </xdr:twoCellAnchor>
  <xdr:twoCellAnchor editAs="oneCell">
    <xdr:from>
      <xdr:col>16</xdr:col>
      <xdr:colOff>463550</xdr:colOff>
      <xdr:row>74</xdr:row>
      <xdr:rowOff>160398</xdr:rowOff>
    </xdr:from>
    <xdr:to>
      <xdr:col>39</xdr:col>
      <xdr:colOff>173990</xdr:colOff>
      <xdr:row>75</xdr:row>
      <xdr:rowOff>60052</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V="1">
          <a:off x="10217150" y="14562198"/>
          <a:ext cx="13735050" cy="86344"/>
        </a:xfrm>
        <a:prstGeom prst="rect">
          <a:avLst/>
        </a:prstGeom>
      </xdr:spPr>
    </xdr:pic>
    <xdr:clientData/>
  </xdr:twoCellAnchor>
  <xdr:twoCellAnchor>
    <xdr:from>
      <xdr:col>13</xdr:col>
      <xdr:colOff>398463</xdr:colOff>
      <xdr:row>11</xdr:row>
      <xdr:rowOff>22224</xdr:rowOff>
    </xdr:from>
    <xdr:to>
      <xdr:col>32</xdr:col>
      <xdr:colOff>65089</xdr:colOff>
      <xdr:row>76</xdr:row>
      <xdr:rowOff>73026</xdr:rowOff>
    </xdr:to>
    <xdr:sp macro="" textlink="">
      <xdr:nvSpPr>
        <xdr:cNvPr id="20" name="Rectangle 19">
          <a:extLst>
            <a:ext uri="{FF2B5EF4-FFF2-40B4-BE49-F238E27FC236}">
              <a16:creationId xmlns:a16="http://schemas.microsoft.com/office/drawing/2014/main" id="{193D8CC2-253D-49F3-A05E-188C04FC0376}"/>
            </a:ext>
            <a:ext uri="{147F2762-F138-4A5C-976F-8EAC2B608ADB}">
              <a16:predDERef xmlns:a16="http://schemas.microsoft.com/office/drawing/2014/main" pred="{00000000-0008-0000-0000-000011000000}"/>
            </a:ext>
          </a:extLst>
        </xdr:cNvPr>
        <xdr:cNvSpPr/>
      </xdr:nvSpPr>
      <xdr:spPr>
        <a:xfrm>
          <a:off x="6907213" y="347662"/>
          <a:ext cx="11430001" cy="10440989"/>
        </a:xfrm>
        <a:prstGeom prst="rect">
          <a:avLst/>
        </a:prstGeom>
        <a:solidFill>
          <a:srgbClr val="005E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oneCellAnchor>
    <xdr:from>
      <xdr:col>13</xdr:col>
      <xdr:colOff>509587</xdr:colOff>
      <xdr:row>10</xdr:row>
      <xdr:rowOff>147638</xdr:rowOff>
    </xdr:from>
    <xdr:ext cx="11325226" cy="10877550"/>
    <xdr:sp macro="" textlink="">
      <xdr:nvSpPr>
        <xdr:cNvPr id="21" name="TextBox 20" title="De-biasing Recruitment and Retention self diagnostic">
          <a:extLst>
            <a:ext uri="{FF2B5EF4-FFF2-40B4-BE49-F238E27FC236}">
              <a16:creationId xmlns:a16="http://schemas.microsoft.com/office/drawing/2014/main" id="{97F6EA2C-9D6E-4007-8DA7-50C7FB288EFD}"/>
            </a:ext>
            <a:ext uri="{147F2762-F138-4A5C-976F-8EAC2B608ADB}">
              <a16:predDERef xmlns:a16="http://schemas.microsoft.com/office/drawing/2014/main" pred="{193D8CC2-253D-49F3-A05E-188C04FC0376}"/>
            </a:ext>
          </a:extLst>
        </xdr:cNvPr>
        <xdr:cNvSpPr txBox="1"/>
      </xdr:nvSpPr>
      <xdr:spPr>
        <a:xfrm>
          <a:off x="7018337" y="322263"/>
          <a:ext cx="11325226" cy="10877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r>
            <a:rPr lang="en-GB" sz="2400" b="1">
              <a:solidFill>
                <a:schemeClr val="bg2"/>
              </a:solidFill>
              <a:effectLst/>
              <a:latin typeface="Arial" panose="020B0604020202020204" pitchFamily="34" charset="0"/>
              <a:ea typeface="+mn-ea"/>
              <a:cs typeface="Arial" panose="020B0604020202020204" pitchFamily="34" charset="0"/>
            </a:rPr>
            <a:t>Debiasing</a:t>
          </a:r>
          <a:r>
            <a:rPr lang="en-GB" sz="2400" b="1" baseline="0">
              <a:solidFill>
                <a:schemeClr val="bg2"/>
              </a:solidFill>
              <a:effectLst/>
              <a:latin typeface="Arial" panose="020B0604020202020204" pitchFamily="34" charset="0"/>
              <a:ea typeface="+mn-ea"/>
              <a:cs typeface="Arial" panose="020B0604020202020204" pitchFamily="34" charset="0"/>
            </a:rPr>
            <a:t> recruitment and </a:t>
          </a:r>
          <a:r>
            <a:rPr lang="en-GB" sz="2400" b="1">
              <a:solidFill>
                <a:schemeClr val="bg2"/>
              </a:solidFill>
              <a:effectLst/>
              <a:latin typeface="Arial" panose="020B0604020202020204" pitchFamily="34" charset="0"/>
              <a:ea typeface="+mn-ea"/>
              <a:cs typeface="Arial" panose="020B0604020202020204" pitchFamily="34" charset="0"/>
            </a:rPr>
            <a:t>retention self-assessment tool</a:t>
          </a:r>
          <a:endParaRPr lang="en-GB" sz="2800" b="1">
            <a:solidFill>
              <a:schemeClr val="bg2"/>
            </a:solidFill>
            <a:effectLst/>
            <a:latin typeface="Arial" panose="020B0604020202020204" pitchFamily="34" charset="0"/>
            <a:ea typeface="+mn-ea"/>
            <a:cs typeface="Arial" panose="020B0604020202020204" pitchFamily="34" charset="0"/>
          </a:endParaRPr>
        </a:p>
        <a:p>
          <a:pPr fontAlgn="base"/>
          <a:endParaRPr lang="en-GB" sz="1200">
            <a:solidFill>
              <a:schemeClr val="bg2"/>
            </a:solidFill>
            <a:effectLst/>
            <a:latin typeface="Arial" panose="020B0604020202020204" pitchFamily="34" charset="0"/>
            <a:ea typeface="+mn-ea"/>
            <a:cs typeface="Arial" panose="020B0604020202020204" pitchFamily="34" charset="0"/>
          </a:endParaRPr>
        </a:p>
        <a:p>
          <a:pPr>
            <a:lnSpc>
              <a:spcPct val="107000"/>
            </a:lnSpc>
            <a:spcAft>
              <a:spcPts val="800"/>
            </a:spcAft>
          </a:pPr>
          <a:r>
            <a:rPr lang="en-GB" sz="1200" kern="1200">
              <a:solidFill>
                <a:schemeClr val="bg2"/>
              </a:solidFill>
              <a:effectLst/>
              <a:latin typeface="Arial" panose="020B0604020202020204" pitchFamily="34" charset="0"/>
              <a:ea typeface="Calibri" panose="020F0502020204030204" pitchFamily="34" charset="0"/>
              <a:cs typeface="Arial" panose="020B0604020202020204" pitchFamily="34" charset="0"/>
            </a:rPr>
            <a:t>This tool enables organisations to undertake a self- assessment against all aspects of their</a:t>
          </a: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 </a:t>
          </a:r>
          <a:r>
            <a:rPr lang="en-GB" sz="1200" kern="1200">
              <a:solidFill>
                <a:schemeClr val="bg2"/>
              </a:solidFill>
              <a:effectLst/>
              <a:latin typeface="Arial" panose="020B0604020202020204" pitchFamily="34" charset="0"/>
              <a:ea typeface="Calibri" panose="020F0502020204030204" pitchFamily="34" charset="0"/>
              <a:cs typeface="Arial" panose="020B0604020202020204" pitchFamily="34" charset="0"/>
            </a:rPr>
            <a:t>recruitment and retention policies and practices.</a:t>
          </a: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 </a:t>
          </a:r>
        </a:p>
        <a:p>
          <a:pPr>
            <a:lnSpc>
              <a:spcPct val="107000"/>
            </a:lnSpc>
            <a:spcAft>
              <a:spcPts val="800"/>
            </a:spcAft>
          </a:pP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The aim of this diagnostic is to provide your organisation with a baseline from which you will be able to identify areas for improvement in order to eliminate any bias from your systems and processes. </a:t>
          </a:r>
        </a:p>
        <a:p>
          <a:pPr>
            <a:lnSpc>
              <a:spcPct val="107000"/>
            </a:lnSpc>
            <a:spcAft>
              <a:spcPts val="800"/>
            </a:spcAft>
          </a:pP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Our workforce are our greatest asset. Ensuring they are treated fairly, with dignity and respect is important if we are to recruit and retain the best talent. We know that a happy and a motivated workforce, are the best advocates for a career in our health and care sector. Supporting our staff to thrive through enhanced job satisfaction will help reduce staff sickness, improve performance and quality of care. Our People Plan strives to enable a positive and inclusive culture across our integrated care system, with compassion at its heart. This is as much about our individual behaviours as it is the environment we work in. </a:t>
          </a:r>
        </a:p>
        <a:p>
          <a:pPr>
            <a:lnSpc>
              <a:spcPct val="107000"/>
            </a:lnSpc>
            <a:spcAft>
              <a:spcPts val="800"/>
            </a:spcAft>
          </a:pPr>
          <a:r>
            <a:rPr lang="en-GB" sz="1200" kern="1200">
              <a:solidFill>
                <a:schemeClr val="bg2"/>
              </a:solidFill>
              <a:effectLst/>
              <a:latin typeface="Arial" panose="020B0604020202020204" pitchFamily="34" charset="0"/>
              <a:ea typeface="Calibri" panose="020F0502020204030204" pitchFamily="34" charset="0"/>
              <a:cs typeface="Arial" panose="020B0604020202020204" pitchFamily="34" charset="0"/>
            </a:rPr>
            <a:t>Organisations are encouraged to use the information gathered in the dashboard to develop and implement their local improvement</a:t>
          </a: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 plans around de-biasing and creating an inclusive work climate. </a:t>
          </a:r>
          <a:endParaRPr lang="en-GB" sz="1200">
            <a:solidFill>
              <a:schemeClr val="bg2"/>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kern="1200">
              <a:solidFill>
                <a:schemeClr val="bg2"/>
              </a:solidFill>
              <a:effectLst/>
              <a:latin typeface="Arial" panose="020B0604020202020204" pitchFamily="34" charset="0"/>
              <a:ea typeface="Calibri" panose="020F0502020204030204" pitchFamily="34" charset="0"/>
              <a:cs typeface="Arial" panose="020B0604020202020204" pitchFamily="34" charset="0"/>
            </a:rPr>
            <a:t>The tool has been developed in collaboration with the James Paget</a:t>
          </a:r>
          <a:r>
            <a:rPr lang="en-GB" sz="1200" kern="1200" baseline="0">
              <a:solidFill>
                <a:schemeClr val="bg2"/>
              </a:solidFill>
              <a:effectLst/>
              <a:latin typeface="Arial" panose="020B0604020202020204" pitchFamily="34" charset="0"/>
              <a:ea typeface="Calibri" panose="020F0502020204030204" pitchFamily="34" charset="0"/>
              <a:cs typeface="Arial" panose="020B0604020202020204" pitchFamily="34" charset="0"/>
            </a:rPr>
            <a:t> University Hospital Trust and system wide HR Recruitment and Inclusion Leads. </a:t>
          </a:r>
          <a:endParaRPr lang="en-GB" sz="1200">
            <a:solidFill>
              <a:schemeClr val="bg2"/>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a:solidFill>
                <a:schemeClr val="bg2"/>
              </a:solidFill>
              <a:effectLst/>
              <a:latin typeface="Arial" panose="020B0604020202020204" pitchFamily="34" charset="0"/>
              <a:ea typeface="Times New Roman" panose="02020603050405020304" pitchFamily="18" charset="0"/>
              <a:cs typeface="Arial" panose="020B0604020202020204" pitchFamily="34" charset="0"/>
            </a:rPr>
            <a:t>If you have any queries or questions about the tool, please contact</a:t>
          </a:r>
          <a:r>
            <a:rPr lang="en-GB" sz="1200">
              <a:solidFill>
                <a:schemeClr val="bg2"/>
              </a:solidFill>
              <a:effectLst/>
              <a:latin typeface="Arial" panose="020B0604020202020204" pitchFamily="34" charset="0"/>
              <a:ea typeface="Times New Roman" panose="02020603050405020304" pitchFamily="18" charset="0"/>
              <a:cs typeface="Times New Roman" panose="02020603050405020304" pitchFamily="18" charset="0"/>
            </a:rPr>
            <a:t> </a:t>
          </a:r>
          <a:r>
            <a:rPr lang="en-GB" sz="1200" u="sng">
              <a:solidFill>
                <a:schemeClr val="bg2"/>
              </a:solidFill>
              <a:effectLst/>
              <a:latin typeface="Arial" panose="020B0604020202020204" pitchFamily="34" charset="0"/>
              <a:ea typeface="Times New Roman" panose="02020603050405020304" pitchFamily="18" charset="0"/>
              <a:cs typeface="Times New Roman" panose="02020603050405020304" pitchFamily="18" charset="0"/>
            </a:rPr>
            <a:t>nwicb.workforce@nhs.net</a:t>
          </a:r>
          <a:r>
            <a:rPr lang="en-GB" sz="1200">
              <a:solidFill>
                <a:schemeClr val="bg2"/>
              </a:solidFill>
              <a:effectLst/>
              <a:latin typeface="Arial" panose="020B0604020202020204" pitchFamily="34" charset="0"/>
              <a:ea typeface="Times New Roman" panose="02020603050405020304" pitchFamily="18" charset="0"/>
              <a:cs typeface="Times New Roman" panose="02020603050405020304" pitchFamily="18" charset="0"/>
            </a:rPr>
            <a:t>  or visit </a:t>
          </a:r>
          <a:r>
            <a:rPr lang="en-GB" sz="1200" u="sng">
              <a:solidFill>
                <a:schemeClr val="bg2"/>
              </a:solidFill>
              <a:effectLst/>
              <a:latin typeface="Arial" panose="020B0604020202020204" pitchFamily="34" charset="0"/>
              <a:ea typeface="Times New Roman" panose="02020603050405020304" pitchFamily="18" charset="0"/>
              <a:cs typeface="Times New Roman" panose="02020603050405020304" pitchFamily="18" charset="0"/>
            </a:rPr>
            <a:t>https://improvinglivesnw.org.uk/our-work/equality-diversity-and-inclusion-resource-hub/de-biasing-toolkit/ </a:t>
          </a:r>
          <a:endParaRPr lang="en-GB" sz="1200" u="sng">
            <a:solidFill>
              <a:schemeClr val="bg2"/>
            </a:solidFill>
            <a:effectLst/>
            <a:latin typeface="Arial" panose="020B0604020202020204" pitchFamily="34" charset="0"/>
            <a:ea typeface="+mn-ea"/>
            <a:cs typeface="Arial" panose="020B0604020202020204" pitchFamily="34" charset="0"/>
          </a:endParaRPr>
        </a:p>
        <a:p>
          <a:pPr fontAlgn="base"/>
          <a:r>
            <a:rPr lang="en-GB" sz="2000" b="1">
              <a:solidFill>
                <a:schemeClr val="bg2"/>
              </a:solidFill>
              <a:effectLst/>
              <a:latin typeface="Arial" panose="020B0604020202020204" pitchFamily="34" charset="0"/>
              <a:ea typeface="+mn-ea"/>
              <a:cs typeface="Arial" panose="020B0604020202020204" pitchFamily="34" charset="0"/>
            </a:rPr>
            <a:t>How to use it</a:t>
          </a:r>
          <a:r>
            <a:rPr lang="en-GB" sz="2000">
              <a:solidFill>
                <a:schemeClr val="bg2"/>
              </a:solidFill>
              <a:effectLst/>
              <a:latin typeface="Arial" panose="020B0604020202020204" pitchFamily="34" charset="0"/>
              <a:ea typeface="+mn-ea"/>
              <a:cs typeface="Arial" panose="020B0604020202020204" pitchFamily="34" charset="0"/>
            </a:rPr>
            <a:t> </a:t>
          </a:r>
        </a:p>
        <a:p>
          <a:pPr>
            <a:lnSpc>
              <a:spcPct val="107000"/>
            </a:lnSpc>
            <a:spcAft>
              <a:spcPts val="800"/>
            </a:spcAft>
          </a:pPr>
          <a:r>
            <a:rPr lang="en-GB" sz="1200">
              <a:solidFill>
                <a:schemeClr val="bg2"/>
              </a:solidFill>
              <a:effectLst/>
              <a:latin typeface="Arial" panose="020B0604020202020204" pitchFamily="34" charset="0"/>
              <a:ea typeface="Calibri" panose="020F0502020204030204" pitchFamily="34" charset="0"/>
              <a:cs typeface="Arial" panose="020B0604020202020204" pitchFamily="34" charset="0"/>
            </a:rPr>
            <a:t>To complete the self-assessment process, you will need to work through the questions in each of the tabs listed along the bottom of the tool. The tabs can be completed separately or as a whole. Within each tab, you will be prompted to find appropriate evidence, answer a number of questions and rate your organisation using the drop-down menu. The ratings are: </a:t>
          </a:r>
          <a:r>
            <a:rPr lang="en-GB" sz="1200">
              <a:solidFill>
                <a:schemeClr val="bg2"/>
              </a:solidFill>
              <a:effectLst/>
              <a:latin typeface="Calibri" panose="020F0502020204030204" pitchFamily="34" charset="0"/>
              <a:ea typeface="Calibri" panose="020F0502020204030204" pitchFamily="34" charset="0"/>
              <a:cs typeface="Times New Roman" panose="02020603050405020304" pitchFamily="18" charset="0"/>
            </a:rPr>
            <a:t>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rgbClr val="92D050"/>
              </a:solidFill>
              <a:effectLst/>
              <a:latin typeface="Arial" panose="020B0604020202020204" pitchFamily="34" charset="0"/>
              <a:ea typeface="+mn-ea"/>
              <a:cs typeface="Arial" panose="020B0604020202020204" pitchFamily="34" charset="0"/>
            </a:rPr>
            <a:t>Area of excellence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your organisation excels in this area, you have a number of successful interventions in place and data identifies your workforce</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are well supported.</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You are confident that this is a source of distinctive good practice which is worth sharing more widely for others to learn from.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GB" sz="1200">
            <a:solidFill>
              <a:schemeClr val="bg1"/>
            </a:solidFill>
            <a:effectLst/>
            <a:latin typeface="Arial" panose="020B0604020202020204" pitchFamily="34" charset="0"/>
            <a:ea typeface="+mn-ea"/>
            <a:cs typeface="Arial" panose="020B0604020202020204" pitchFamily="34" charset="0"/>
          </a:endParaRP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tx2">
                  <a:lumMod val="20000"/>
                  <a:lumOff val="80000"/>
                </a:schemeClr>
              </a:solidFill>
              <a:effectLst/>
              <a:latin typeface="Arial" panose="020B0604020202020204" pitchFamily="34" charset="0"/>
              <a:ea typeface="+mn-ea"/>
              <a:cs typeface="Arial" panose="020B0604020202020204" pitchFamily="34" charset="0"/>
            </a:rPr>
            <a:t>Significant progress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 have a number of successful interventions in place, supported by strong data to suggest the provision is working for your staff. There is more that you can do to support your workforce, but on the whole the provision is satisfactory.</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accent4">
                  <a:lumMod val="40000"/>
                  <a:lumOff val="60000"/>
                </a:schemeClr>
              </a:solidFill>
              <a:effectLst/>
              <a:latin typeface="Arial" panose="020B0604020202020204" pitchFamily="34" charset="0"/>
              <a:ea typeface="+mn-ea"/>
              <a:cs typeface="Arial" panose="020B0604020202020204" pitchFamily="34" charset="0"/>
            </a:rPr>
            <a:t>Low level of progress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you have started to look at required interventions and may have introduced a small number of these. You have low levels of data currently on the impact and this area needs building on further to become more effective.</a:t>
          </a:r>
        </a:p>
        <a:p>
          <a:pPr fontAlgn="base"/>
          <a:endParaRPr lang="en-GB" sz="1200" b="1" i="1">
            <a:solidFill>
              <a:schemeClr val="bg1"/>
            </a:solidFill>
            <a:effectLst/>
            <a:latin typeface="Calibri" panose="020F0502020204030204" pitchFamily="34" charset="0"/>
            <a:ea typeface="+mn-ea"/>
            <a:cs typeface="Times New Roman" panose="02020603050405020304" pitchFamily="18"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accent6">
                  <a:lumMod val="60000"/>
                  <a:lumOff val="40000"/>
                </a:schemeClr>
              </a:solidFill>
              <a:effectLst/>
              <a:latin typeface="Arial" panose="020B0604020202020204" pitchFamily="34" charset="0"/>
              <a:ea typeface="+mn-ea"/>
              <a:cs typeface="Arial" panose="020B0604020202020204" pitchFamily="34" charset="0"/>
            </a:rPr>
            <a:t>Not started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mn-ea"/>
              <a:cs typeface="Arial" panose="020B0604020202020204" pitchFamily="34" charset="0"/>
            </a:rPr>
            <a:t>you have not started any work looking into this area</a:t>
          </a:r>
          <a:r>
            <a:rPr lang="en-GB" sz="1200" baseline="0">
              <a:solidFill>
                <a:schemeClr val="bg1"/>
              </a:solidFill>
              <a:effectLst/>
              <a:latin typeface="Arial" panose="020B0604020202020204" pitchFamily="34" charset="0"/>
              <a:ea typeface="+mn-ea"/>
              <a:cs typeface="Arial" panose="020B0604020202020204" pitchFamily="34" charset="0"/>
            </a:rPr>
            <a:t> and/or would welcome help to get started.</a:t>
          </a:r>
          <a:r>
            <a:rPr lang="en-GB" sz="1200">
              <a:solidFill>
                <a:schemeClr val="bg1"/>
              </a:solidFill>
              <a:effectLst/>
              <a:latin typeface="Arial" panose="020B0604020202020204" pitchFamily="34" charset="0"/>
              <a:ea typeface="+mn-ea"/>
              <a:cs typeface="Arial" panose="020B0604020202020204" pitchFamily="34" charset="0"/>
            </a:rPr>
            <a:t>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fontAlgn="base"/>
          <a:r>
            <a:rPr lang="en-GB" sz="1200" b="1" i="1">
              <a:solidFill>
                <a:schemeClr val="bg1"/>
              </a:solidFill>
              <a:effectLst/>
              <a:latin typeface="Arial" panose="020B0604020202020204" pitchFamily="34" charset="0"/>
              <a:ea typeface="+mn-ea"/>
              <a:cs typeface="Arial" panose="020B0604020202020204" pitchFamily="34" charset="0"/>
            </a:rPr>
            <a:t>&gt;&gt; </a:t>
          </a:r>
          <a:r>
            <a:rPr lang="en-GB" sz="1200" b="1" i="1">
              <a:solidFill>
                <a:schemeClr val="bg1">
                  <a:lumMod val="85000"/>
                </a:schemeClr>
              </a:solidFill>
              <a:effectLst/>
              <a:latin typeface="Arial" panose="020B0604020202020204" pitchFamily="34" charset="0"/>
              <a:ea typeface="+mn-ea"/>
              <a:cs typeface="Arial" panose="020B0604020202020204" pitchFamily="34" charset="0"/>
            </a:rPr>
            <a:t>Not applicable </a:t>
          </a:r>
          <a:r>
            <a:rPr lang="en-GB" sz="1200" b="1">
              <a:solidFill>
                <a:schemeClr val="bg1"/>
              </a:solidFill>
              <a:effectLst/>
              <a:latin typeface="Arial" panose="020B0604020202020204" pitchFamily="34" charset="0"/>
              <a:ea typeface="+mn-ea"/>
              <a:cs typeface="Arial" panose="020B0604020202020204" pitchFamily="34" charset="0"/>
            </a:rPr>
            <a:t>- </a:t>
          </a:r>
          <a:r>
            <a:rPr lang="en-GB" sz="1200">
              <a:solidFill>
                <a:schemeClr val="bg1"/>
              </a:solidFill>
              <a:effectLst/>
              <a:latin typeface="Arial" panose="020B0604020202020204" pitchFamily="34" charset="0"/>
              <a:ea typeface="+mn-ea"/>
              <a:cs typeface="Arial" panose="020B0604020202020204" pitchFamily="34" charset="0"/>
            </a:rPr>
            <a:t>this area is not applicable to your organisation / it is not relevant to your context. Scoring 'Not applicable' will remove this question from the scoring and therefore not affect your results in the dashboard.  </a:t>
          </a:r>
        </a:p>
        <a:p>
          <a:pPr fontAlgn="base"/>
          <a:endParaRPr lang="en-GB" sz="1200">
            <a:solidFill>
              <a:schemeClr val="bg1"/>
            </a:solidFill>
            <a:effectLst/>
            <a:latin typeface="Arial" panose="020B0604020202020204" pitchFamily="34" charset="0"/>
            <a:ea typeface="+mn-ea"/>
            <a:cs typeface="Arial" panose="020B0604020202020204" pitchFamily="34" charset="0"/>
          </a:endParaRP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It is important to use the tool in the context of your organisation and identify what good looks like for your organisational circumstances. The tool is designed to be flexible to allow you to tailor it to your unique situation. No health or care organisation is the same.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It's up to you to identify the most appropriate sources of evidence and data when rating each element. However, the</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annual staff survey and quarterly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employee engagement scores will provide a</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strong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source of evidence. There is no requirement to enter any data, but it is best practice to comment on your sources of evidence, and what they are telling you, to support your rating and any subsequent actions.  Suggestions have been included for you to consider as you complete the tool.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On the tool, you can also record current strengths, areas for improvement and actions as you progress to help you plan your next steps.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The dashboard tab will show you a summary of your results and includes space to develop a list of key actions.  </a:t>
          </a:r>
          <a:r>
            <a:rPr lang="en-GB" sz="1200" kern="1200">
              <a:solidFill>
                <a:schemeClr val="bg1"/>
              </a:solidFill>
              <a:effectLst/>
              <a:latin typeface="Arial" panose="020B0604020202020204" pitchFamily="34" charset="0"/>
              <a:ea typeface="Calibri" panose="020F0502020204030204" pitchFamily="34" charset="0"/>
              <a:cs typeface="Arial" panose="020B0604020202020204" pitchFamily="34" charset="0"/>
            </a:rPr>
            <a:t>You may wish to use this information to support your local evidence-based improvement plans.</a:t>
          </a:r>
          <a:endParaRPr lang="en-GB" sz="1200" kern="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b="1">
              <a:solidFill>
                <a:schemeClr val="bg1"/>
              </a:solidFill>
              <a:effectLst/>
              <a:latin typeface="Arial" panose="020B0604020202020204" pitchFamily="34" charset="0"/>
              <a:ea typeface="Calibri" panose="020F0502020204030204" pitchFamily="34" charset="0"/>
              <a:cs typeface="Arial" panose="020B0604020202020204" pitchFamily="34" charset="0"/>
            </a:rPr>
            <a:t>Who should use the tool?</a:t>
          </a:r>
          <a:endPar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The tool can be used by anyone with responsibility for recruitment, retention, inclusion,</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organisational development, learning and development, health and wellbeing</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 We recommend completing the tool with a diverse range of colleagues to achieve best practice. </a:t>
          </a:r>
        </a:p>
        <a:p>
          <a:pPr>
            <a:lnSpc>
              <a:spcPct val="107000"/>
            </a:lnSpc>
            <a:spcAft>
              <a:spcPts val="800"/>
            </a:spcAft>
          </a:pP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We know that your approach to debiasing will be constantly evolving based on the latest data and insights on key areas of challenge and learnings on what works. To measure progress, we recommend revisiting this tool every 6-12 months</a:t>
          </a:r>
          <a:r>
            <a:rPr lang="en-GB" sz="12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in line with monitoring against your implementation plan. </a:t>
          </a:r>
          <a:r>
            <a:rPr lang="en-GB" sz="1200">
              <a:solidFill>
                <a:schemeClr val="bg1"/>
              </a:solidFill>
              <a:effectLst/>
              <a:latin typeface="Arial" panose="020B0604020202020204" pitchFamily="34" charset="0"/>
              <a:ea typeface="Calibri" panose="020F0502020204030204" pitchFamily="34" charset="0"/>
              <a:cs typeface="Arial" panose="020B0604020202020204" pitchFamily="34" charset="0"/>
            </a:rPr>
            <a:t> </a:t>
          </a:r>
          <a:endParaRPr lang="en-GB" sz="1600" b="1" baseline="0">
            <a:solidFill>
              <a:schemeClr val="bg1"/>
            </a:solidFill>
            <a:latin typeface="Arial" panose="020B0604020202020204" pitchFamily="34" charset="0"/>
            <a:cs typeface="Arial" panose="020B0604020202020204" pitchFamily="34" charset="0"/>
          </a:endParaRPr>
        </a:p>
      </xdr:txBody>
    </xdr:sp>
    <xdr:clientData/>
  </xdr:oneCellAnchor>
  <xdr:twoCellAnchor>
    <xdr:from>
      <xdr:col>4</xdr:col>
      <xdr:colOff>111125</xdr:colOff>
      <xdr:row>11</xdr:row>
      <xdr:rowOff>142875</xdr:rowOff>
    </xdr:from>
    <xdr:to>
      <xdr:col>9</xdr:col>
      <xdr:colOff>158750</xdr:colOff>
      <xdr:row>13</xdr:row>
      <xdr:rowOff>309563</xdr:rowOff>
    </xdr:to>
    <xdr:sp macro="" textlink="">
      <xdr:nvSpPr>
        <xdr:cNvPr id="2" name="TextBox 1">
          <a:extLst>
            <a:ext uri="{FF2B5EF4-FFF2-40B4-BE49-F238E27FC236}">
              <a16:creationId xmlns:a16="http://schemas.microsoft.com/office/drawing/2014/main" id="{3670CF04-6BF4-4255-B749-8E0EB7C5E14A}"/>
            </a:ext>
          </a:extLst>
        </xdr:cNvPr>
        <xdr:cNvSpPr txBox="1"/>
      </xdr:nvSpPr>
      <xdr:spPr>
        <a:xfrm>
          <a:off x="1039813" y="468313"/>
          <a:ext cx="3103562"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FF0000"/>
              </a:solidFill>
            </a:rPr>
            <a:t>NORFOLK &amp; WAVENEY INTEGRATED CARE SYSTEM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467995</xdr:colOff>
      <xdr:row>39</xdr:row>
      <xdr:rowOff>293254</xdr:rowOff>
    </xdr:from>
    <xdr:to>
      <xdr:col>29</xdr:col>
      <xdr:colOff>582730</xdr:colOff>
      <xdr:row>39</xdr:row>
      <xdr:rowOff>293254</xdr:rowOff>
    </xdr:to>
    <xdr:cxnSp macro="">
      <xdr:nvCxnSpPr>
        <xdr:cNvPr id="41" name="Straight Connector 40">
          <a:extLst>
            <a:ext uri="{FF2B5EF4-FFF2-40B4-BE49-F238E27FC236}">
              <a16:creationId xmlns:a16="http://schemas.microsoft.com/office/drawing/2014/main" id="{550981DA-237E-4C98-B80C-060331334AFC}"/>
            </a:ext>
          </a:extLst>
        </xdr:cNvPr>
        <xdr:cNvCxnSpPr/>
      </xdr:nvCxnSpPr>
      <xdr:spPr>
        <a:xfrm flipV="1">
          <a:off x="2063433" y="11770879"/>
          <a:ext cx="15283297"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441004</xdr:colOff>
      <xdr:row>25</xdr:row>
      <xdr:rowOff>18703</xdr:rowOff>
    </xdr:from>
    <xdr:to>
      <xdr:col>29</xdr:col>
      <xdr:colOff>562724</xdr:colOff>
      <xdr:row>25</xdr:row>
      <xdr:rowOff>18703</xdr:rowOff>
    </xdr:to>
    <xdr:cxnSp macro="">
      <xdr:nvCxnSpPr>
        <xdr:cNvPr id="42" name="Straight Connector 41">
          <a:extLst>
            <a:ext uri="{FF2B5EF4-FFF2-40B4-BE49-F238E27FC236}">
              <a16:creationId xmlns:a16="http://schemas.microsoft.com/office/drawing/2014/main" id="{434D5F21-9D9F-4819-8193-2154EB921586}"/>
            </a:ext>
          </a:extLst>
        </xdr:cNvPr>
        <xdr:cNvCxnSpPr/>
      </xdr:nvCxnSpPr>
      <xdr:spPr>
        <a:xfrm>
          <a:off x="2036442" y="7948266"/>
          <a:ext cx="1529028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515617</xdr:colOff>
      <xdr:row>31</xdr:row>
      <xdr:rowOff>177794</xdr:rowOff>
    </xdr:from>
    <xdr:to>
      <xdr:col>29</xdr:col>
      <xdr:colOff>649612</xdr:colOff>
      <xdr:row>31</xdr:row>
      <xdr:rowOff>177794</xdr:rowOff>
    </xdr:to>
    <xdr:cxnSp macro="">
      <xdr:nvCxnSpPr>
        <xdr:cNvPr id="43" name="Straight Connector 42">
          <a:extLst>
            <a:ext uri="{FF2B5EF4-FFF2-40B4-BE49-F238E27FC236}">
              <a16:creationId xmlns:a16="http://schemas.microsoft.com/office/drawing/2014/main" id="{A877C0B7-A047-4AA7-A384-91CB50EB6181}"/>
            </a:ext>
          </a:extLst>
        </xdr:cNvPr>
        <xdr:cNvCxnSpPr/>
      </xdr:nvCxnSpPr>
      <xdr:spPr>
        <a:xfrm flipV="1">
          <a:off x="2111055" y="9821857"/>
          <a:ext cx="15302557"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788987</xdr:colOff>
      <xdr:row>16</xdr:row>
      <xdr:rowOff>103792</xdr:rowOff>
    </xdr:from>
    <xdr:to>
      <xdr:col>29</xdr:col>
      <xdr:colOff>1056177</xdr:colOff>
      <xdr:row>24</xdr:row>
      <xdr:rowOff>277235</xdr:rowOff>
    </xdr:to>
    <xdr:sp macro="" textlink="">
      <xdr:nvSpPr>
        <xdr:cNvPr id="44" name="Right Brace 43">
          <a:extLst>
            <a:ext uri="{FF2B5EF4-FFF2-40B4-BE49-F238E27FC236}">
              <a16:creationId xmlns:a16="http://schemas.microsoft.com/office/drawing/2014/main" id="{1E79ACEE-873C-4023-B357-489A6F339D8B}"/>
            </a:ext>
          </a:extLst>
        </xdr:cNvPr>
        <xdr:cNvSpPr/>
      </xdr:nvSpPr>
      <xdr:spPr>
        <a:xfrm>
          <a:off x="17552987" y="5961667"/>
          <a:ext cx="267190" cy="186413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792162</xdr:colOff>
      <xdr:row>25</xdr:row>
      <xdr:rowOff>36609</xdr:rowOff>
    </xdr:from>
    <xdr:to>
      <xdr:col>29</xdr:col>
      <xdr:colOff>1141355</xdr:colOff>
      <xdr:row>31</xdr:row>
      <xdr:rowOff>203440</xdr:rowOff>
    </xdr:to>
    <xdr:sp macro="" textlink="">
      <xdr:nvSpPr>
        <xdr:cNvPr id="45" name="Right Brace 44">
          <a:extLst>
            <a:ext uri="{FF2B5EF4-FFF2-40B4-BE49-F238E27FC236}">
              <a16:creationId xmlns:a16="http://schemas.microsoft.com/office/drawing/2014/main" id="{D4BDDF63-C870-4850-B1C9-DB2BE60826EA}"/>
            </a:ext>
          </a:extLst>
        </xdr:cNvPr>
        <xdr:cNvSpPr/>
      </xdr:nvSpPr>
      <xdr:spPr>
        <a:xfrm>
          <a:off x="17556162" y="7966172"/>
          <a:ext cx="349193" cy="188133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792162</xdr:colOff>
      <xdr:row>31</xdr:row>
      <xdr:rowOff>346989</xdr:rowOff>
    </xdr:from>
    <xdr:to>
      <xdr:col>29</xdr:col>
      <xdr:colOff>1200583</xdr:colOff>
      <xdr:row>39</xdr:row>
      <xdr:rowOff>162839</xdr:rowOff>
    </xdr:to>
    <xdr:sp macro="" textlink="">
      <xdr:nvSpPr>
        <xdr:cNvPr id="46" name="Right Brace 45">
          <a:extLst>
            <a:ext uri="{FF2B5EF4-FFF2-40B4-BE49-F238E27FC236}">
              <a16:creationId xmlns:a16="http://schemas.microsoft.com/office/drawing/2014/main" id="{72D0B9D1-D3A2-461D-A2D1-359A522A07E1}"/>
            </a:ext>
          </a:extLst>
        </xdr:cNvPr>
        <xdr:cNvSpPr/>
      </xdr:nvSpPr>
      <xdr:spPr>
        <a:xfrm>
          <a:off x="17556162" y="9991052"/>
          <a:ext cx="408421" cy="164941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788987</xdr:colOff>
      <xdr:row>39</xdr:row>
      <xdr:rowOff>306387</xdr:rowOff>
    </xdr:from>
    <xdr:to>
      <xdr:col>29</xdr:col>
      <xdr:colOff>1159308</xdr:colOff>
      <xdr:row>50</xdr:row>
      <xdr:rowOff>83301</xdr:rowOff>
    </xdr:to>
    <xdr:sp macro="" textlink="">
      <xdr:nvSpPr>
        <xdr:cNvPr id="47" name="Right Brace 46">
          <a:extLst>
            <a:ext uri="{FF2B5EF4-FFF2-40B4-BE49-F238E27FC236}">
              <a16:creationId xmlns:a16="http://schemas.microsoft.com/office/drawing/2014/main" id="{F3B5EADB-77A7-4CC5-BFC6-68F34E1ADC19}"/>
            </a:ext>
          </a:extLst>
        </xdr:cNvPr>
        <xdr:cNvSpPr/>
      </xdr:nvSpPr>
      <xdr:spPr>
        <a:xfrm>
          <a:off x="17552987" y="11784012"/>
          <a:ext cx="370321" cy="203910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6</xdr:col>
      <xdr:colOff>23812</xdr:colOff>
      <xdr:row>39</xdr:row>
      <xdr:rowOff>258762</xdr:rowOff>
    </xdr:from>
    <xdr:to>
      <xdr:col>29</xdr:col>
      <xdr:colOff>979487</xdr:colOff>
      <xdr:row>122</xdr:row>
      <xdr:rowOff>95248</xdr:rowOff>
    </xdr:to>
    <xdr:graphicFrame macro="">
      <xdr:nvGraphicFramePr>
        <xdr:cNvPr id="2" name="Chart 1">
          <a:extLst>
            <a:ext uri="{FF2B5EF4-FFF2-40B4-BE49-F238E27FC236}">
              <a16:creationId xmlns:a16="http://schemas.microsoft.com/office/drawing/2014/main" id="{7A2B7491-0A6D-4D72-B523-404A8ECF9F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50798</xdr:colOff>
      <xdr:row>30</xdr:row>
      <xdr:rowOff>196851</xdr:rowOff>
    </xdr:from>
    <xdr:to>
      <xdr:col>29</xdr:col>
      <xdr:colOff>1006473</xdr:colOff>
      <xdr:row>39</xdr:row>
      <xdr:rowOff>190500</xdr:rowOff>
    </xdr:to>
    <xdr:graphicFrame macro="">
      <xdr:nvGraphicFramePr>
        <xdr:cNvPr id="11" name="Chart 10">
          <a:extLst>
            <a:ext uri="{FF2B5EF4-FFF2-40B4-BE49-F238E27FC236}">
              <a16:creationId xmlns:a16="http://schemas.microsoft.com/office/drawing/2014/main" id="{81939F97-2536-4285-B294-8E8A93A54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71437</xdr:colOff>
      <xdr:row>23</xdr:row>
      <xdr:rowOff>285750</xdr:rowOff>
    </xdr:from>
    <xdr:to>
      <xdr:col>29</xdr:col>
      <xdr:colOff>1027112</xdr:colOff>
      <xdr:row>31</xdr:row>
      <xdr:rowOff>160336</xdr:rowOff>
    </xdr:to>
    <xdr:graphicFrame macro="">
      <xdr:nvGraphicFramePr>
        <xdr:cNvPr id="12" name="Chart 11">
          <a:extLst>
            <a:ext uri="{FF2B5EF4-FFF2-40B4-BE49-F238E27FC236}">
              <a16:creationId xmlns:a16="http://schemas.microsoft.com/office/drawing/2014/main" id="{646322E0-75D1-401A-BBF2-520AA9920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71437</xdr:colOff>
      <xdr:row>15</xdr:row>
      <xdr:rowOff>0</xdr:rowOff>
    </xdr:from>
    <xdr:to>
      <xdr:col>29</xdr:col>
      <xdr:colOff>1030287</xdr:colOff>
      <xdr:row>24</xdr:row>
      <xdr:rowOff>350836</xdr:rowOff>
    </xdr:to>
    <xdr:graphicFrame macro="">
      <xdr:nvGraphicFramePr>
        <xdr:cNvPr id="13" name="Chart 12">
          <a:extLst>
            <a:ext uri="{FF2B5EF4-FFF2-40B4-BE49-F238E27FC236}">
              <a16:creationId xmlns:a16="http://schemas.microsoft.com/office/drawing/2014/main" id="{DAD5CBDB-A162-4359-ABB4-4CDF530FE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5238750</xdr:colOff>
      <xdr:row>6</xdr:row>
      <xdr:rowOff>942975</xdr:rowOff>
    </xdr:from>
    <xdr:to>
      <xdr:col>1</xdr:col>
      <xdr:colOff>5972175</xdr:colOff>
      <xdr:row>6</xdr:row>
      <xdr:rowOff>1209674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F235446-13AC-49B0-AC4B-30A44BABCC81}"/>
            </a:ext>
          </a:extLst>
        </xdr:cNvPr>
        <xdr:cNvSpPr/>
      </xdr:nvSpPr>
      <xdr:spPr>
        <a:xfrm>
          <a:off x="10963275" y="7505700"/>
          <a:ext cx="733425"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6086314</xdr:colOff>
      <xdr:row>10</xdr:row>
      <xdr:rowOff>548898</xdr:rowOff>
    </xdr:from>
    <xdr:to>
      <xdr:col>1</xdr:col>
      <xdr:colOff>8863094</xdr:colOff>
      <xdr:row>10</xdr:row>
      <xdr:rowOff>871780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A1AE2FC-1E86-4F96-9301-61073E56B6D4}"/>
            </a:ext>
          </a:extLst>
        </xdr:cNvPr>
        <xdr:cNvSpPr/>
      </xdr:nvSpPr>
      <xdr:spPr>
        <a:xfrm>
          <a:off x="11817458" y="11575296"/>
          <a:ext cx="2776780" cy="322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24862</xdr:colOff>
      <xdr:row>10</xdr:row>
      <xdr:rowOff>1781821</xdr:rowOff>
    </xdr:from>
    <xdr:to>
      <xdr:col>1</xdr:col>
      <xdr:colOff>7587712</xdr:colOff>
      <xdr:row>10</xdr:row>
      <xdr:rowOff>2195594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FAFB07F-1084-44D8-B754-5E52F9E6A387}"/>
            </a:ext>
          </a:extLst>
        </xdr:cNvPr>
        <xdr:cNvSpPr/>
      </xdr:nvSpPr>
      <xdr:spPr>
        <a:xfrm>
          <a:off x="5756006" y="12340041"/>
          <a:ext cx="7562850" cy="413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1704975</xdr:colOff>
      <xdr:row>10</xdr:row>
      <xdr:rowOff>1371600</xdr:rowOff>
    </xdr:from>
    <xdr:to>
      <xdr:col>1</xdr:col>
      <xdr:colOff>2876550</xdr:colOff>
      <xdr:row>10</xdr:row>
      <xdr:rowOff>1514475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4BCDDB48-FA6F-49B2-8965-5B3AE9A05A50}"/>
            </a:ext>
          </a:extLst>
        </xdr:cNvPr>
        <xdr:cNvSpPr/>
      </xdr:nvSpPr>
      <xdr:spPr>
        <a:xfrm>
          <a:off x="5791200" y="13144500"/>
          <a:ext cx="11715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2933700</xdr:colOff>
      <xdr:row>10</xdr:row>
      <xdr:rowOff>1352550</xdr:rowOff>
    </xdr:from>
    <xdr:to>
      <xdr:col>1</xdr:col>
      <xdr:colOff>5000625</xdr:colOff>
      <xdr:row>10</xdr:row>
      <xdr:rowOff>1552575</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6A7E7C39-E7A6-4E16-9522-9D1CCFFCFD76}"/>
            </a:ext>
          </a:extLst>
        </xdr:cNvPr>
        <xdr:cNvSpPr/>
      </xdr:nvSpPr>
      <xdr:spPr>
        <a:xfrm>
          <a:off x="7019925" y="13125450"/>
          <a:ext cx="20669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1571625</xdr:colOff>
      <xdr:row>9</xdr:row>
      <xdr:rowOff>1133475</xdr:rowOff>
    </xdr:from>
    <xdr:to>
      <xdr:col>1</xdr:col>
      <xdr:colOff>5295900</xdr:colOff>
      <xdr:row>9</xdr:row>
      <xdr:rowOff>1362075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68DE504-3176-4ECE-A625-5249AE7AE62C}"/>
            </a:ext>
          </a:extLst>
        </xdr:cNvPr>
        <xdr:cNvSpPr/>
      </xdr:nvSpPr>
      <xdr:spPr>
        <a:xfrm>
          <a:off x="7343775" y="6562725"/>
          <a:ext cx="372427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38100</xdr:colOff>
      <xdr:row>7</xdr:row>
      <xdr:rowOff>1333500</xdr:rowOff>
    </xdr:from>
    <xdr:to>
      <xdr:col>1</xdr:col>
      <xdr:colOff>4248150</xdr:colOff>
      <xdr:row>7</xdr:row>
      <xdr:rowOff>1562100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A9A00D4A-D640-4E25-8BD4-EDE91F56E0C6}"/>
            </a:ext>
          </a:extLst>
        </xdr:cNvPr>
        <xdr:cNvSpPr/>
      </xdr:nvSpPr>
      <xdr:spPr>
        <a:xfrm>
          <a:off x="5657850" y="4800600"/>
          <a:ext cx="421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4676775</xdr:colOff>
      <xdr:row>8</xdr:row>
      <xdr:rowOff>1751239</xdr:rowOff>
    </xdr:from>
    <xdr:to>
      <xdr:col>1</xdr:col>
      <xdr:colOff>3301093</xdr:colOff>
      <xdr:row>8</xdr:row>
      <xdr:rowOff>1960789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23A65122-6237-4C58-9B90-80D0D3E427B3}"/>
            </a:ext>
          </a:extLst>
        </xdr:cNvPr>
        <xdr:cNvSpPr/>
      </xdr:nvSpPr>
      <xdr:spPr>
        <a:xfrm>
          <a:off x="5799364" y="8929007"/>
          <a:ext cx="3352800"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873579</xdr:colOff>
      <xdr:row>8</xdr:row>
      <xdr:rowOff>2228169</xdr:rowOff>
    </xdr:from>
    <xdr:to>
      <xdr:col>1</xdr:col>
      <xdr:colOff>4112079</xdr:colOff>
      <xdr:row>10</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2AF0463-D98B-46C8-B4A6-A2455F309A57}"/>
            </a:ext>
          </a:extLst>
        </xdr:cNvPr>
        <xdr:cNvSpPr/>
      </xdr:nvSpPr>
      <xdr:spPr>
        <a:xfrm>
          <a:off x="6724650" y="9405937"/>
          <a:ext cx="32385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5</xdr:row>
      <xdr:rowOff>2590800</xdr:rowOff>
    </xdr:from>
    <xdr:to>
      <xdr:col>1</xdr:col>
      <xdr:colOff>2466975</xdr:colOff>
      <xdr:row>5</xdr:row>
      <xdr:rowOff>2943226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C11315-7E82-465B-A514-07E6E01FE548}"/>
            </a:ext>
          </a:extLst>
        </xdr:cNvPr>
        <xdr:cNvSpPr/>
      </xdr:nvSpPr>
      <xdr:spPr>
        <a:xfrm>
          <a:off x="7105650" y="4391025"/>
          <a:ext cx="2409825" cy="3524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1190625</xdr:colOff>
      <xdr:row>5</xdr:row>
      <xdr:rowOff>2247900</xdr:rowOff>
    </xdr:from>
    <xdr:to>
      <xdr:col>1</xdr:col>
      <xdr:colOff>3467100</xdr:colOff>
      <xdr:row>5</xdr:row>
      <xdr:rowOff>2419350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7678F89-6751-49A1-A664-C8B4EC857647}"/>
            </a:ext>
          </a:extLst>
        </xdr:cNvPr>
        <xdr:cNvSpPr/>
      </xdr:nvSpPr>
      <xdr:spPr>
        <a:xfrm>
          <a:off x="8239125" y="4048125"/>
          <a:ext cx="22764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8</v>
    <v>8</v>
    <v>6</v>
    <v>1</v>
  </rv>
  <rv s="0">
    <v>8</v>
    <v>8</v>
    <v>4</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east-of-england/wp-content/uploads/sites/47/2021/10/NHS-Practitioners-Guide-If-Your-Face-Fits_FINAL-2.pdf"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nationalcareforum.org.uk/projects/pastoral-care-guide-for-international-recruitment-in-social-care/" TargetMode="External"/><Relationship Id="rId7" Type="http://schemas.openxmlformats.org/officeDocument/2006/relationships/hyperlink" Target="https://www.england.nhs.uk/nursingmidwifery/international-recruitment/" TargetMode="External"/><Relationship Id="rId2" Type="http://schemas.openxmlformats.org/officeDocument/2006/relationships/hyperlink" Target="https://improvinglivesnw.org.uk/our-work/equality-diversity-and-inclusion-resource-hub/edi-resources/" TargetMode="External"/><Relationship Id="rId1" Type="http://schemas.openxmlformats.org/officeDocument/2006/relationships/hyperlink" Target="https://improvinglivesnw.org.uk/~documents/documents/edi-resource-hub/nhs-international-recruitment-toolkit" TargetMode="External"/><Relationship Id="rId6" Type="http://schemas.openxmlformats.org/officeDocument/2006/relationships/hyperlink" Target="https://www.england.nhs.uk/publication/2021-22-priorities-and-operational-planning-guidance/" TargetMode="External"/><Relationship Id="rId5" Type="http://schemas.openxmlformats.org/officeDocument/2006/relationships/hyperlink" Target="https://www.england.nhs.uk/publication/2021-22-priorities-and-operational-planning-guidance/" TargetMode="External"/><Relationship Id="rId4" Type="http://schemas.openxmlformats.org/officeDocument/2006/relationships/hyperlink" Target="https://improvinglivesnw.org.uk/~documents/documents/edi-resource-hub/nhs-international-recruitment-toolkit"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v.uk/government/publications/health-and-social-care-review-leadership-for-a-collaborative-and-inclusive-future/leadership-for-a-collaborative-and-inclusive-future" TargetMode="External"/><Relationship Id="rId2" Type="http://schemas.openxmlformats.org/officeDocument/2006/relationships/hyperlink" Target="https://www.england.nhs.uk/east-of-england/wp-content/uploads/sites/47/2022/03/Board-recruitment_EDI_FINAL.pdf" TargetMode="External"/><Relationship Id="rId1" Type="http://schemas.openxmlformats.org/officeDocument/2006/relationships/hyperlink" Target="https://improvinglivesnw.org.uk/~documents/documents/edi-resource-hub/a-sense-of-belonging-voice-a-guide-for-establishing-staff-networks" TargetMode="External"/><Relationship Id="rId5" Type="http://schemas.openxmlformats.org/officeDocument/2006/relationships/printerSettings" Target="../printerSettings/printerSettings12.bin"/><Relationship Id="rId4" Type="http://schemas.openxmlformats.org/officeDocument/2006/relationships/hyperlink" Target="https://uk.indeed.com/career-advice/career-development/what-is-inclusive-leadershi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improvinglivesnw.org.uk/~documents/documents/edi-resource-hub/debias-recruitment-interactive" TargetMode="External"/><Relationship Id="rId2" Type="http://schemas.openxmlformats.org/officeDocument/2006/relationships/hyperlink" Target="https://www.england.nhs.uk/east-of-england/wp-content/uploads/sites/47/2021/10/NHSE-Recruitment-Research-Document-FINAL-2.2.pdf" TargetMode="External"/><Relationship Id="rId1" Type="http://schemas.openxmlformats.org/officeDocument/2006/relationships/hyperlink" Target="https://gender-decoder.katmatfield.com/" TargetMode="External"/><Relationship Id="rId6" Type="http://schemas.openxmlformats.org/officeDocument/2006/relationships/printerSettings" Target="../printerSettings/printerSettings4.bin"/><Relationship Id="rId5" Type="http://schemas.openxmlformats.org/officeDocument/2006/relationships/hyperlink" Target="https://eoe.leadershipacademy.nhs.uk/wp-content/uploads/sites/6/2021/12/NHS-Career-Management-booklet-05.pdf" TargetMode="External"/><Relationship Id="rId4" Type="http://schemas.openxmlformats.org/officeDocument/2006/relationships/hyperlink" Target="https://www.england.nhs.uk/east-of-england/wp-content/uploads/sites/47/2021/10/NHSE-Recruitment-Research-Document-FINAL-2.2.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east-of-england/wp-content/uploads/sites/47/2021/10/NHSE-Recruitment-Research-Document-FINAL-2.2.pdf" TargetMode="External"/><Relationship Id="rId7" Type="http://schemas.openxmlformats.org/officeDocument/2006/relationships/drawing" Target="../drawings/drawing3.xml"/><Relationship Id="rId2" Type="http://schemas.openxmlformats.org/officeDocument/2006/relationships/hyperlink" Target="https://www.england.nhs.uk/east-of-england/wp-content/uploads/sites/47/2021/10/NHS-Practitioners-Guide-If-Your-Face-Fits_FINAL-2.pdf" TargetMode="External"/><Relationship Id="rId1" Type="http://schemas.openxmlformats.org/officeDocument/2006/relationships/hyperlink" Target="https://www.england.nhs.uk/east-of-england/wp-content/uploads/sites/47/2021/10/NHS-Practitioners-Guide-If-Your-Face-Fits_FINAL-2.pdf" TargetMode="External"/><Relationship Id="rId6" Type="http://schemas.openxmlformats.org/officeDocument/2006/relationships/printerSettings" Target="../printerSettings/printerSettings5.bin"/><Relationship Id="rId5" Type="http://schemas.openxmlformats.org/officeDocument/2006/relationships/hyperlink" Target="https://www.england.nhs.uk/east-of-england/wp-content/uploads/sites/47/2021/10/NHSE-Recruitment-Research-Document-FINAL-2.2.pdf" TargetMode="External"/><Relationship Id="rId4" Type="http://schemas.openxmlformats.org/officeDocument/2006/relationships/hyperlink" Target="https://www.england.nhs.uk/east-of-england/wp-content/uploads/sites/47/2021/10/NHS-Practitioners-Guide-If-Your-Face-Fits_FINAL-2.pdf"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ngland.nhs.uk/east-of-england/wp-content/uploads/sites/47/2021/10/NHS-Practitioners-Guide-If-Your-Face-Fits_FINAL-2.pdf" TargetMode="External"/><Relationship Id="rId7" Type="http://schemas.openxmlformats.org/officeDocument/2006/relationships/printerSettings" Target="../printerSettings/printerSettings6.bin"/><Relationship Id="rId2" Type="http://schemas.openxmlformats.org/officeDocument/2006/relationships/hyperlink" Target="https://www.england.nhs.uk/east-of-england/wp-content/uploads/sites/47/2021/10/NHSE-Recruitment-Research-Document-FINAL-2.2.pdf" TargetMode="External"/><Relationship Id="rId1" Type="http://schemas.openxmlformats.org/officeDocument/2006/relationships/hyperlink" Target="https://improvinglivesnw.org.uk/~documents/documents/edi-resource-hub/debias-recruitment-interactive" TargetMode="External"/><Relationship Id="rId6" Type="http://schemas.openxmlformats.org/officeDocument/2006/relationships/hyperlink" Target="https://www.york.ac.uk/research/impact/employment-prospects/" TargetMode="External"/><Relationship Id="rId5" Type="http://schemas.openxmlformats.org/officeDocument/2006/relationships/hyperlink" Target="https://www.linkedin.com/pulse/its-time-start-sharing-interview-questions-before-karl-rinderknecht" TargetMode="External"/><Relationship Id="rId4" Type="http://schemas.openxmlformats.org/officeDocument/2006/relationships/hyperlink" Target="https://improvinglivesnw.org.uk/our-work/equality-diversity-and-inclusion-resource-hub/de-biasing-toolki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east-of-england/wp-content/uploads/sites/47/2021/10/NHSE-Recruitment-Research-Document-FINAL-2.2.pdf%20page%20130" TargetMode="External"/><Relationship Id="rId7" Type="http://schemas.openxmlformats.org/officeDocument/2006/relationships/drawing" Target="../drawings/drawing5.xml"/><Relationship Id="rId2" Type="http://schemas.openxmlformats.org/officeDocument/2006/relationships/hyperlink" Target="https://www.england.nhs.uk/east-of-england/wp-content/uploads/sites/47/2021/10/NHSE-Recruitment-Research-Document-FINAL-2.2.pdf" TargetMode="External"/><Relationship Id="rId1" Type="http://schemas.openxmlformats.org/officeDocument/2006/relationships/hyperlink" Target="https://www.england.nhs.uk/east-of-england/wp-content/uploads/sites/47/2021/10/NHSE-Recruitment-Research-Document-FINAL-2.2.pdf" TargetMode="External"/><Relationship Id="rId6" Type="http://schemas.openxmlformats.org/officeDocument/2006/relationships/printerSettings" Target="../printerSettings/printerSettings7.bin"/><Relationship Id="rId5" Type="http://schemas.openxmlformats.org/officeDocument/2006/relationships/hyperlink" Target="https://www.england.nhs.uk/east-of-england/wp-content/uploads/sites/47/2021/10/NHS-Practitioners-Guide-If-Your-Face-Fits_FINAL-2.pdf" TargetMode="External"/><Relationship Id="rId4" Type="http://schemas.openxmlformats.org/officeDocument/2006/relationships/hyperlink" Target="https://www.england.nhs.uk/east-of-england/wp-content/uploads/sites/47/2021/10/NHS-Practitioners-Guide-If-Your-Face-Fits_FINAL-2.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improvinglivesnw.org.uk/~documents/documents/edi-resource-hub/debias-recruitment-interactive" TargetMode="External"/><Relationship Id="rId1" Type="http://schemas.openxmlformats.org/officeDocument/2006/relationships/hyperlink" Target="https://www.england.nhs.uk/east-of-england/wp-content/uploads/sites/47/2021/10/NHS-Practitioners-Guide-If-Your-Face-Fits_FINAL-2.pdf"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ngland.nhs.uk/east-of-england/wp-content/uploads/sites/47/2021/10/NHS-Practitioners-Guide-If-Your-Face-Fits_FINAL-2.pdf" TargetMode="External"/><Relationship Id="rId1" Type="http://schemas.openxmlformats.org/officeDocument/2006/relationships/hyperlink" Target="https://www.england.nhs.uk/east-of-england/wp-content/uploads/sites/47/2021/10/NHSE-Recruitment-Research-Document-FINAL-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C1:AA81"/>
  <sheetViews>
    <sheetView topLeftCell="C24" zoomScale="80" zoomScaleNormal="80" workbookViewId="0">
      <selection activeCell="E10" sqref="E10"/>
    </sheetView>
  </sheetViews>
  <sheetFormatPr defaultColWidth="8.7265625" defaultRowHeight="12" x14ac:dyDescent="0.3"/>
  <cols>
    <col min="1" max="2" width="0" style="45" hidden="1" customWidth="1"/>
    <col min="3" max="3" width="8.7265625" style="45"/>
    <col min="4" max="4" width="4.54296875" style="45" customWidth="1"/>
    <col min="5" max="57" width="8.7265625" style="45"/>
    <col min="58" max="58" width="40.26953125" style="45" customWidth="1"/>
    <col min="59" max="60" width="49.26953125" style="45" customWidth="1"/>
    <col min="61" max="16384" width="8.7265625" style="45"/>
  </cols>
  <sheetData>
    <row r="1" spans="3:21" hidden="1" x14ac:dyDescent="0.3"/>
    <row r="2" spans="3:21" hidden="1" x14ac:dyDescent="0.3"/>
    <row r="3" spans="3:21" hidden="1" x14ac:dyDescent="0.3"/>
    <row r="4" spans="3:21" hidden="1" x14ac:dyDescent="0.3"/>
    <row r="5" spans="3:21" hidden="1" x14ac:dyDescent="0.3"/>
    <row r="6" spans="3:21" hidden="1" x14ac:dyDescent="0.3"/>
    <row r="7" spans="3:21" hidden="1" x14ac:dyDescent="0.3"/>
    <row r="8" spans="3:21" hidden="1" x14ac:dyDescent="0.3"/>
    <row r="9" spans="3:21" hidden="1" x14ac:dyDescent="0.3"/>
    <row r="10" spans="3:21" ht="13.5" customHeight="1" x14ac:dyDescent="0.3">
      <c r="C10" s="48" t="s">
        <v>0</v>
      </c>
      <c r="D10" s="47"/>
      <c r="E10" s="47" t="s">
        <v>273</v>
      </c>
      <c r="F10" s="47"/>
      <c r="G10" s="49"/>
    </row>
    <row r="13" spans="3:21" ht="31.4" customHeight="1" x14ac:dyDescent="0.3"/>
    <row r="14" spans="3:21" ht="38.65" customHeight="1" x14ac:dyDescent="0.3">
      <c r="U14" s="46"/>
    </row>
    <row r="15" spans="3:21" x14ac:dyDescent="0.3">
      <c r="U15" s="46"/>
    </row>
    <row r="20" ht="9.75" customHeight="1" x14ac:dyDescent="0.3"/>
    <row r="73" spans="27:27" ht="14.5" x14ac:dyDescent="0.45">
      <c r="AA73" s="57"/>
    </row>
    <row r="78" spans="27:27" hidden="1" x14ac:dyDescent="0.3"/>
    <row r="79" spans="27:27" hidden="1" x14ac:dyDescent="0.3"/>
    <row r="80" spans="27:27" hidden="1" x14ac:dyDescent="0.3"/>
    <row r="81" hidden="1" x14ac:dyDescent="0.3"/>
  </sheetData>
  <sheetProtection selectLockedCells="1" selectUnlockedCells="1"/>
  <pageMargins left="0.7" right="0.7" top="0.75" bottom="0.75" header="0.3" footer="0.3"/>
  <pageSetup paperSize="9" scale="36"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B585-237F-4672-9DCB-2550B0055F29}">
  <sheetPr>
    <tabColor rgb="FF92D050"/>
    <pageSetUpPr fitToPage="1"/>
  </sheetPr>
  <dimension ref="A1:BS716"/>
  <sheetViews>
    <sheetView zoomScale="80" zoomScaleNormal="80" workbookViewId="0">
      <pane ySplit="4" topLeftCell="A5" activePane="bottomLeft" state="frozen"/>
      <selection activeCell="A5" sqref="A5"/>
      <selection pane="bottomLeft" activeCell="A5" sqref="A5"/>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7" width="8.7265625" style="106"/>
    <col min="18" max="70" width="8.7265625" style="108"/>
    <col min="71" max="16384" width="8.7265625" style="106"/>
  </cols>
  <sheetData>
    <row r="1" spans="1:71" ht="36" customHeight="1" x14ac:dyDescent="0.3">
      <c r="A1" s="231" t="s">
        <v>139</v>
      </c>
      <c r="B1" s="231"/>
      <c r="C1" s="162"/>
      <c r="D1" s="112"/>
      <c r="E1" s="179"/>
      <c r="F1" s="112"/>
      <c r="G1" s="112"/>
      <c r="H1" s="140"/>
      <c r="I1" s="140"/>
      <c r="J1" s="108"/>
      <c r="K1" s="108"/>
      <c r="L1" s="108"/>
      <c r="M1" s="108"/>
      <c r="N1" s="108"/>
      <c r="O1" s="108"/>
      <c r="P1" s="108"/>
      <c r="Q1" s="108"/>
    </row>
    <row r="2" spans="1:71" x14ac:dyDescent="0.3">
      <c r="A2" s="113"/>
      <c r="B2" s="113"/>
      <c r="C2" s="113"/>
      <c r="D2" s="113"/>
      <c r="E2" s="113"/>
      <c r="F2" s="113"/>
      <c r="G2" s="113"/>
      <c r="H2" s="113"/>
      <c r="I2" s="113"/>
      <c r="J2" s="113"/>
      <c r="K2" s="113"/>
      <c r="L2" s="113"/>
      <c r="M2" s="113"/>
      <c r="N2" s="113"/>
      <c r="O2" s="113"/>
      <c r="P2" s="113"/>
      <c r="Q2" s="113"/>
    </row>
    <row r="3" spans="1:71" x14ac:dyDescent="0.3">
      <c r="A3" s="113"/>
      <c r="B3" s="113"/>
      <c r="C3" s="113"/>
      <c r="D3" s="113"/>
      <c r="E3" s="113"/>
      <c r="F3" s="113"/>
      <c r="G3" s="113"/>
      <c r="H3" s="113"/>
      <c r="I3" s="113"/>
      <c r="J3" s="113"/>
      <c r="K3" s="113"/>
      <c r="L3" s="113"/>
      <c r="M3" s="113"/>
      <c r="N3" s="113"/>
      <c r="O3" s="113"/>
      <c r="P3" s="113"/>
      <c r="Q3" s="113"/>
    </row>
    <row r="4" spans="1:71" ht="42" customHeight="1" x14ac:dyDescent="0.3">
      <c r="A4" s="55" t="s">
        <v>12</v>
      </c>
      <c r="B4" s="55" t="s">
        <v>13</v>
      </c>
      <c r="C4" s="55" t="s">
        <v>14</v>
      </c>
      <c r="D4" s="55" t="s">
        <v>15</v>
      </c>
      <c r="E4" s="55" t="s">
        <v>16</v>
      </c>
      <c r="F4" s="80" t="s">
        <v>17</v>
      </c>
      <c r="G4" s="55" t="s">
        <v>18</v>
      </c>
      <c r="H4" s="55" t="s">
        <v>51</v>
      </c>
      <c r="I4" s="55" t="s">
        <v>20</v>
      </c>
      <c r="J4" s="114"/>
      <c r="K4" s="114"/>
      <c r="L4" s="114"/>
      <c r="M4" s="114"/>
      <c r="N4" s="114"/>
      <c r="O4" s="114"/>
      <c r="P4" s="114"/>
      <c r="Q4" s="114"/>
    </row>
    <row r="5" spans="1:71" ht="179.25" customHeight="1" x14ac:dyDescent="0.35">
      <c r="A5" s="61" t="s">
        <v>140</v>
      </c>
      <c r="B5" s="70" t="s">
        <v>141</v>
      </c>
      <c r="C5" s="238" t="s">
        <v>142</v>
      </c>
      <c r="D5" s="180"/>
      <c r="E5" s="181"/>
      <c r="F5" s="116"/>
      <c r="G5" s="116"/>
      <c r="H5" s="116"/>
      <c r="I5" s="118"/>
      <c r="J5" s="108"/>
      <c r="K5" s="108"/>
      <c r="L5" s="108"/>
      <c r="M5" s="108"/>
      <c r="N5" s="108"/>
      <c r="O5" s="108"/>
      <c r="P5" s="108"/>
      <c r="Q5" s="108"/>
      <c r="BS5" s="108"/>
    </row>
    <row r="6" spans="1:71" ht="159" customHeight="1" x14ac:dyDescent="0.35">
      <c r="A6" s="61" t="s">
        <v>143</v>
      </c>
      <c r="B6" s="70" t="s">
        <v>144</v>
      </c>
      <c r="C6" s="238"/>
      <c r="D6" s="116"/>
      <c r="E6" s="181"/>
      <c r="F6" s="116"/>
      <c r="G6" s="116"/>
      <c r="H6" s="116"/>
      <c r="I6" s="118"/>
      <c r="J6" s="108"/>
      <c r="K6" s="108"/>
      <c r="L6" s="108"/>
      <c r="M6" s="108"/>
      <c r="N6" s="108"/>
      <c r="O6" s="108"/>
      <c r="P6" s="108"/>
      <c r="Q6" s="108"/>
      <c r="BS6" s="108"/>
    </row>
    <row r="7" spans="1:71" ht="101.25" customHeight="1" x14ac:dyDescent="0.35">
      <c r="A7" s="61" t="s">
        <v>145</v>
      </c>
      <c r="B7" s="70" t="s">
        <v>146</v>
      </c>
      <c r="C7" s="235" t="s">
        <v>147</v>
      </c>
      <c r="D7" s="116"/>
      <c r="E7" s="181"/>
      <c r="F7" s="116"/>
      <c r="G7" s="116"/>
      <c r="H7" s="116"/>
      <c r="I7" s="118"/>
      <c r="J7" s="108"/>
      <c r="K7" s="108"/>
      <c r="L7" s="108"/>
      <c r="M7" s="108"/>
      <c r="N7" s="108"/>
      <c r="O7" s="108"/>
      <c r="P7" s="108"/>
      <c r="Q7" s="108"/>
      <c r="BS7" s="108"/>
    </row>
    <row r="8" spans="1:71" ht="99.75" customHeight="1" x14ac:dyDescent="0.35">
      <c r="A8" s="61" t="s">
        <v>148</v>
      </c>
      <c r="B8" s="70" t="s">
        <v>149</v>
      </c>
      <c r="C8" s="235"/>
      <c r="D8" s="116"/>
      <c r="E8" s="181"/>
      <c r="F8" s="116"/>
      <c r="G8" s="116"/>
      <c r="H8" s="116"/>
      <c r="I8" s="118"/>
      <c r="J8" s="108"/>
      <c r="K8" s="108"/>
      <c r="L8" s="108"/>
      <c r="M8" s="108"/>
      <c r="N8" s="108"/>
      <c r="O8" s="108"/>
      <c r="P8" s="108"/>
      <c r="Q8" s="108"/>
      <c r="BS8" s="108"/>
    </row>
    <row r="9" spans="1:71" ht="31" x14ac:dyDescent="0.35">
      <c r="A9" s="104" t="s">
        <v>150</v>
      </c>
      <c r="B9" s="70"/>
      <c r="C9" s="172"/>
      <c r="D9" s="116"/>
      <c r="E9" s="181"/>
      <c r="F9" s="116"/>
      <c r="G9" s="116"/>
      <c r="H9" s="116"/>
      <c r="I9" s="118"/>
      <c r="J9" s="108"/>
      <c r="K9" s="108"/>
      <c r="L9" s="108"/>
      <c r="M9" s="108"/>
      <c r="N9" s="108"/>
      <c r="O9" s="108"/>
      <c r="P9" s="108"/>
      <c r="Q9" s="108"/>
      <c r="BS9" s="108"/>
    </row>
    <row r="10" spans="1:71" ht="15.5" x14ac:dyDescent="0.35">
      <c r="A10" s="61"/>
      <c r="B10" s="70"/>
      <c r="C10" s="172"/>
      <c r="D10" s="116"/>
      <c r="E10" s="181"/>
      <c r="F10" s="116"/>
      <c r="G10" s="116"/>
      <c r="H10" s="116"/>
      <c r="I10" s="118"/>
      <c r="J10" s="108"/>
      <c r="K10" s="108"/>
      <c r="L10" s="108"/>
      <c r="M10" s="108"/>
      <c r="N10" s="108"/>
      <c r="O10" s="108"/>
      <c r="P10" s="108"/>
      <c r="Q10" s="108"/>
      <c r="BS10" s="108"/>
    </row>
    <row r="11" spans="1:71" ht="15.5" x14ac:dyDescent="0.35">
      <c r="A11" s="61"/>
      <c r="B11" s="70"/>
      <c r="C11" s="172"/>
      <c r="D11" s="116"/>
      <c r="E11" s="181"/>
      <c r="F11" s="116"/>
      <c r="G11" s="116"/>
      <c r="H11" s="116"/>
      <c r="I11" s="118"/>
      <c r="J11" s="108"/>
      <c r="K11" s="108"/>
      <c r="L11" s="108"/>
      <c r="M11" s="108"/>
      <c r="N11" s="108"/>
      <c r="O11" s="108"/>
      <c r="P11" s="108"/>
      <c r="Q11" s="108"/>
      <c r="BS11" s="108"/>
    </row>
    <row r="12" spans="1:71" ht="15.5" x14ac:dyDescent="0.35">
      <c r="A12" s="61"/>
      <c r="B12" s="70"/>
      <c r="C12" s="172"/>
      <c r="D12" s="116"/>
      <c r="E12" s="181"/>
      <c r="F12" s="116"/>
      <c r="G12" s="116"/>
      <c r="H12" s="116"/>
      <c r="I12" s="118"/>
      <c r="J12" s="108"/>
      <c r="K12" s="108"/>
      <c r="L12" s="108"/>
      <c r="M12" s="108"/>
      <c r="N12" s="108"/>
      <c r="O12" s="108"/>
      <c r="P12" s="108"/>
      <c r="Q12" s="108"/>
      <c r="BS12" s="108"/>
    </row>
    <row r="13" spans="1:71" ht="15.5" x14ac:dyDescent="0.35">
      <c r="A13" s="61"/>
      <c r="B13" s="70"/>
      <c r="C13" s="172"/>
      <c r="D13" s="116"/>
      <c r="E13" s="181"/>
      <c r="F13" s="116"/>
      <c r="G13" s="116"/>
      <c r="H13" s="116"/>
      <c r="I13" s="118"/>
      <c r="J13" s="108"/>
      <c r="K13" s="108"/>
      <c r="L13" s="108"/>
      <c r="M13" s="108"/>
      <c r="N13" s="108"/>
      <c r="O13" s="108"/>
      <c r="P13" s="108"/>
      <c r="Q13" s="108"/>
      <c r="BS13" s="108"/>
    </row>
    <row r="14" spans="1:71" ht="15.5" x14ac:dyDescent="0.35">
      <c r="A14" s="61"/>
      <c r="B14" s="70"/>
      <c r="C14" s="172"/>
      <c r="D14" s="116"/>
      <c r="E14" s="181"/>
      <c r="F14" s="116"/>
      <c r="G14" s="116"/>
      <c r="H14" s="116"/>
      <c r="I14" s="118"/>
      <c r="J14" s="108"/>
      <c r="K14" s="108"/>
      <c r="L14" s="108"/>
      <c r="M14" s="108"/>
      <c r="N14" s="108"/>
      <c r="O14" s="108"/>
      <c r="P14" s="108"/>
      <c r="Q14" s="108"/>
      <c r="BS14" s="108"/>
    </row>
    <row r="15" spans="1:71" ht="15.5" x14ac:dyDescent="0.35">
      <c r="A15" s="61"/>
      <c r="B15" s="70"/>
      <c r="C15" s="172"/>
      <c r="D15" s="116"/>
      <c r="E15" s="181"/>
      <c r="F15" s="116"/>
      <c r="G15" s="116"/>
      <c r="H15" s="116"/>
      <c r="I15" s="118"/>
      <c r="J15" s="108"/>
      <c r="K15" s="108"/>
      <c r="L15" s="108"/>
      <c r="M15" s="108"/>
      <c r="N15" s="108"/>
      <c r="O15" s="108"/>
      <c r="P15" s="108"/>
      <c r="Q15" s="108"/>
      <c r="BS15" s="108"/>
    </row>
    <row r="16" spans="1:71" ht="15.5" x14ac:dyDescent="0.35">
      <c r="A16" s="61"/>
      <c r="B16" s="70"/>
      <c r="C16" s="172"/>
      <c r="D16" s="116"/>
      <c r="E16" s="181"/>
      <c r="F16" s="116"/>
      <c r="G16" s="116"/>
      <c r="H16" s="116"/>
      <c r="I16" s="118"/>
      <c r="J16" s="108"/>
      <c r="K16" s="108"/>
      <c r="L16" s="108"/>
      <c r="M16" s="108"/>
      <c r="N16" s="108"/>
      <c r="O16" s="108"/>
      <c r="P16" s="108"/>
      <c r="Q16" s="108"/>
      <c r="BS16" s="108"/>
    </row>
    <row r="17" spans="1:71" ht="15.5" x14ac:dyDescent="0.35">
      <c r="A17" s="61"/>
      <c r="B17" s="70"/>
      <c r="C17" s="172"/>
      <c r="D17" s="116"/>
      <c r="E17" s="181"/>
      <c r="F17" s="116"/>
      <c r="G17" s="116"/>
      <c r="H17" s="116"/>
      <c r="I17" s="118"/>
      <c r="J17" s="108"/>
      <c r="K17" s="108"/>
      <c r="L17" s="108"/>
      <c r="M17" s="108"/>
      <c r="N17" s="108"/>
      <c r="O17" s="108"/>
      <c r="P17" s="108"/>
      <c r="Q17" s="108"/>
      <c r="BS17" s="108"/>
    </row>
    <row r="18" spans="1:71" ht="15.5" x14ac:dyDescent="0.35">
      <c r="A18" s="61"/>
      <c r="B18" s="70"/>
      <c r="C18" s="172"/>
      <c r="D18" s="116"/>
      <c r="E18" s="181"/>
      <c r="F18" s="116"/>
      <c r="G18" s="116"/>
      <c r="H18" s="116"/>
      <c r="I18" s="118"/>
      <c r="J18" s="108"/>
      <c r="K18" s="108"/>
      <c r="L18" s="108"/>
      <c r="M18" s="108"/>
      <c r="N18" s="108"/>
      <c r="O18" s="108"/>
      <c r="P18" s="108"/>
      <c r="Q18" s="108"/>
      <c r="BS18" s="108"/>
    </row>
    <row r="19" spans="1:71" ht="15.5" x14ac:dyDescent="0.35">
      <c r="A19" s="61"/>
      <c r="B19" s="70"/>
      <c r="C19" s="172"/>
      <c r="D19" s="116"/>
      <c r="E19" s="181"/>
      <c r="F19" s="116"/>
      <c r="G19" s="116"/>
      <c r="H19" s="116"/>
      <c r="I19" s="118"/>
      <c r="J19" s="108"/>
      <c r="K19" s="108"/>
      <c r="L19" s="108"/>
      <c r="M19" s="108"/>
      <c r="N19" s="108"/>
      <c r="O19" s="108"/>
      <c r="P19" s="108"/>
      <c r="Q19" s="108"/>
      <c r="BS19" s="108"/>
    </row>
    <row r="20" spans="1:71" ht="15.5" x14ac:dyDescent="0.35">
      <c r="A20" s="61"/>
      <c r="B20" s="70"/>
      <c r="C20" s="172"/>
      <c r="D20" s="116"/>
      <c r="E20" s="181"/>
      <c r="F20" s="116"/>
      <c r="G20" s="116"/>
      <c r="H20" s="116"/>
      <c r="I20" s="118"/>
      <c r="J20" s="108"/>
      <c r="K20" s="108"/>
      <c r="L20" s="108"/>
      <c r="M20" s="108"/>
      <c r="N20" s="108"/>
      <c r="O20" s="108"/>
      <c r="P20" s="108"/>
      <c r="Q20" s="108"/>
      <c r="BS20" s="108"/>
    </row>
    <row r="21" spans="1:71" ht="15.5" x14ac:dyDescent="0.35">
      <c r="A21" s="61"/>
      <c r="B21" s="70"/>
      <c r="C21" s="172"/>
      <c r="D21" s="116"/>
      <c r="E21" s="181"/>
      <c r="F21" s="116"/>
      <c r="G21" s="116"/>
      <c r="H21" s="116"/>
      <c r="I21" s="118"/>
      <c r="J21" s="108"/>
      <c r="K21" s="108"/>
      <c r="L21" s="108"/>
      <c r="M21" s="108"/>
      <c r="N21" s="108"/>
      <c r="O21" s="108"/>
      <c r="P21" s="108"/>
      <c r="Q21" s="108"/>
      <c r="BS21" s="108"/>
    </row>
    <row r="22" spans="1:71" ht="15.5" x14ac:dyDescent="0.35">
      <c r="A22" s="61"/>
      <c r="B22" s="70"/>
      <c r="C22" s="172"/>
      <c r="D22" s="116"/>
      <c r="E22" s="181"/>
      <c r="F22" s="116"/>
      <c r="G22" s="116"/>
      <c r="H22" s="116"/>
      <c r="I22" s="118"/>
      <c r="J22" s="108"/>
      <c r="K22" s="108"/>
      <c r="L22" s="108"/>
      <c r="M22" s="108"/>
      <c r="N22" s="108"/>
      <c r="O22" s="108"/>
      <c r="P22" s="108"/>
      <c r="Q22" s="108"/>
      <c r="BS22" s="108"/>
    </row>
    <row r="23" spans="1:71" ht="15.5" x14ac:dyDescent="0.35">
      <c r="A23" s="61"/>
      <c r="B23" s="70"/>
      <c r="C23" s="172"/>
      <c r="D23" s="116"/>
      <c r="E23" s="181"/>
      <c r="F23" s="116"/>
      <c r="G23" s="116"/>
      <c r="H23" s="116"/>
      <c r="I23" s="118"/>
      <c r="J23" s="108"/>
      <c r="K23" s="108"/>
      <c r="L23" s="108"/>
      <c r="M23" s="108"/>
      <c r="N23" s="108"/>
      <c r="O23" s="108"/>
      <c r="P23" s="108"/>
      <c r="Q23" s="108"/>
      <c r="BS23" s="108"/>
    </row>
    <row r="24" spans="1:71" ht="15.5" x14ac:dyDescent="0.35">
      <c r="A24" s="61"/>
      <c r="B24" s="70"/>
      <c r="C24" s="172"/>
      <c r="D24" s="116"/>
      <c r="E24" s="181"/>
      <c r="F24" s="116"/>
      <c r="G24" s="116"/>
      <c r="H24" s="116"/>
      <c r="I24" s="118"/>
      <c r="J24" s="108"/>
      <c r="K24" s="108"/>
      <c r="L24" s="108"/>
      <c r="M24" s="108"/>
      <c r="N24" s="108"/>
      <c r="O24" s="108"/>
      <c r="P24" s="108"/>
      <c r="Q24" s="108"/>
      <c r="BS24" s="108"/>
    </row>
    <row r="25" spans="1:71" ht="15.5" x14ac:dyDescent="0.35">
      <c r="A25" s="61"/>
      <c r="B25" s="70"/>
      <c r="C25" s="172"/>
      <c r="D25" s="116"/>
      <c r="E25" s="181"/>
      <c r="F25" s="116"/>
      <c r="G25" s="116"/>
      <c r="H25" s="116"/>
      <c r="I25" s="118"/>
      <c r="J25" s="108"/>
      <c r="K25" s="108"/>
      <c r="L25" s="108"/>
      <c r="M25" s="108"/>
      <c r="N25" s="108"/>
      <c r="O25" s="108"/>
      <c r="P25" s="108"/>
      <c r="Q25" s="108"/>
      <c r="BS25" s="108"/>
    </row>
    <row r="26" spans="1:71" ht="15.5" x14ac:dyDescent="0.35">
      <c r="A26" s="61"/>
      <c r="B26" s="70"/>
      <c r="C26" s="172"/>
      <c r="D26" s="116"/>
      <c r="E26" s="181"/>
      <c r="F26" s="116"/>
      <c r="G26" s="116"/>
      <c r="H26" s="116"/>
      <c r="I26" s="118"/>
      <c r="J26" s="108"/>
      <c r="K26" s="108"/>
      <c r="L26" s="108"/>
      <c r="M26" s="108"/>
      <c r="N26" s="108"/>
      <c r="O26" s="108"/>
      <c r="P26" s="108"/>
      <c r="Q26" s="108"/>
      <c r="BS26" s="108"/>
    </row>
    <row r="27" spans="1:71" ht="15.5" x14ac:dyDescent="0.35">
      <c r="A27" s="61"/>
      <c r="B27" s="70"/>
      <c r="C27" s="172"/>
      <c r="D27" s="116"/>
      <c r="E27" s="181"/>
      <c r="F27" s="116"/>
      <c r="G27" s="116"/>
      <c r="H27" s="116"/>
      <c r="I27" s="118"/>
      <c r="J27" s="108"/>
      <c r="K27" s="108"/>
      <c r="L27" s="108"/>
      <c r="M27" s="108"/>
      <c r="N27" s="108"/>
      <c r="O27" s="108"/>
      <c r="P27" s="108"/>
      <c r="Q27" s="108"/>
      <c r="BS27" s="108"/>
    </row>
    <row r="28" spans="1:71" s="108" customFormat="1" ht="15.5" x14ac:dyDescent="0.35">
      <c r="A28" s="132"/>
      <c r="B28" s="132"/>
      <c r="C28" s="132"/>
      <c r="D28" s="132"/>
      <c r="E28" s="132"/>
      <c r="F28" s="122"/>
      <c r="G28" s="122"/>
      <c r="H28" s="132"/>
      <c r="I28" s="132"/>
    </row>
    <row r="29" spans="1:71" s="108" customFormat="1" ht="15.5" x14ac:dyDescent="0.35">
      <c r="A29" s="132"/>
      <c r="B29" s="132"/>
      <c r="C29" s="132"/>
      <c r="D29" s="132"/>
      <c r="E29" s="139"/>
      <c r="F29" s="139"/>
      <c r="G29" s="139"/>
      <c r="H29" s="139"/>
      <c r="I29" s="139"/>
    </row>
    <row r="30" spans="1:71" s="108" customFormat="1" ht="15.5" x14ac:dyDescent="0.35">
      <c r="A30" s="132"/>
      <c r="B30" s="132"/>
      <c r="C30" s="132"/>
      <c r="D30" s="132"/>
      <c r="E30" s="139"/>
      <c r="F30" s="139"/>
      <c r="G30" s="139"/>
      <c r="H30" s="139"/>
      <c r="I30" s="139"/>
    </row>
    <row r="31" spans="1:71" s="108" customFormat="1" ht="15.5" x14ac:dyDescent="0.35">
      <c r="A31" s="132"/>
      <c r="B31" s="132"/>
      <c r="C31" s="132"/>
      <c r="D31" s="132"/>
      <c r="E31" s="139"/>
      <c r="F31" s="139"/>
      <c r="G31" s="139"/>
      <c r="H31" s="139"/>
      <c r="I31" s="139"/>
    </row>
    <row r="32" spans="1:71" s="108" customFormat="1" ht="15.5" x14ac:dyDescent="0.35">
      <c r="A32" s="132"/>
      <c r="B32" s="132"/>
      <c r="C32" s="132"/>
      <c r="D32" s="132"/>
      <c r="E32" s="139"/>
      <c r="F32" s="139"/>
      <c r="G32" s="139"/>
      <c r="H32" s="139"/>
      <c r="I32" s="139"/>
    </row>
    <row r="33" spans="1:9" s="108" customFormat="1" ht="15.5" x14ac:dyDescent="0.35">
      <c r="A33" s="132"/>
      <c r="B33" s="132"/>
      <c r="C33" s="132"/>
      <c r="D33" s="132"/>
      <c r="E33" s="139"/>
      <c r="F33" s="139"/>
      <c r="G33" s="139"/>
      <c r="H33" s="139"/>
      <c r="I33" s="139"/>
    </row>
    <row r="34" spans="1:9" s="108" customFormat="1" ht="15.5" x14ac:dyDescent="0.35">
      <c r="A34" s="132"/>
      <c r="B34" s="132"/>
      <c r="C34" s="132"/>
      <c r="D34" s="132"/>
      <c r="E34" s="139"/>
      <c r="F34" s="139"/>
      <c r="G34" s="139"/>
      <c r="H34" s="139"/>
      <c r="I34" s="139"/>
    </row>
    <row r="35" spans="1:9" s="108" customFormat="1" ht="15.5" x14ac:dyDescent="0.35">
      <c r="A35" s="132"/>
      <c r="B35" s="132"/>
      <c r="C35" s="132"/>
      <c r="D35" s="132"/>
      <c r="E35" s="139"/>
      <c r="F35" s="139"/>
      <c r="G35" s="139"/>
      <c r="H35" s="139"/>
      <c r="I35" s="139"/>
    </row>
    <row r="36" spans="1:9" s="108" customFormat="1" ht="15.5" x14ac:dyDescent="0.35">
      <c r="A36" s="132"/>
      <c r="B36" s="132"/>
      <c r="C36" s="132"/>
      <c r="D36" s="132"/>
      <c r="E36" s="139"/>
      <c r="F36" s="139"/>
      <c r="G36" s="139"/>
      <c r="H36" s="139"/>
      <c r="I36" s="139"/>
    </row>
    <row r="37" spans="1:9" s="108" customFormat="1" ht="15.5" x14ac:dyDescent="0.35">
      <c r="A37" s="132"/>
      <c r="B37" s="132"/>
      <c r="C37" s="132"/>
      <c r="D37" s="132"/>
      <c r="E37" s="139"/>
      <c r="F37" s="139"/>
      <c r="G37" s="139"/>
      <c r="H37" s="139"/>
      <c r="I37" s="139"/>
    </row>
    <row r="38" spans="1:9" s="108" customFormat="1" ht="15.5" x14ac:dyDescent="0.35">
      <c r="A38" s="132"/>
      <c r="B38" s="132"/>
      <c r="C38" s="132"/>
      <c r="D38" s="132"/>
      <c r="E38" s="139"/>
      <c r="F38" s="139"/>
      <c r="G38" s="139"/>
      <c r="H38" s="139"/>
      <c r="I38" s="139"/>
    </row>
    <row r="39" spans="1:9" s="108" customFormat="1" ht="15.5" x14ac:dyDescent="0.35">
      <c r="A39" s="132"/>
      <c r="B39" s="132"/>
      <c r="C39" s="132"/>
      <c r="D39" s="132"/>
      <c r="E39" s="139"/>
      <c r="F39" s="139"/>
      <c r="G39" s="139"/>
      <c r="H39" s="139"/>
      <c r="I39" s="139"/>
    </row>
    <row r="40" spans="1:9" s="108" customFormat="1" ht="15.5" x14ac:dyDescent="0.35">
      <c r="A40" s="132"/>
      <c r="B40" s="132"/>
      <c r="C40" s="132"/>
      <c r="D40" s="132"/>
      <c r="E40" s="139"/>
      <c r="F40" s="139"/>
      <c r="G40" s="139"/>
      <c r="H40" s="139"/>
      <c r="I40" s="139"/>
    </row>
    <row r="41" spans="1:9" s="108" customFormat="1" ht="15.5" x14ac:dyDescent="0.35">
      <c r="A41" s="132"/>
      <c r="B41" s="132"/>
      <c r="C41" s="132"/>
      <c r="D41" s="132"/>
      <c r="E41" s="139"/>
      <c r="F41" s="139"/>
      <c r="G41" s="139"/>
      <c r="H41" s="139"/>
      <c r="I41" s="139"/>
    </row>
    <row r="42" spans="1:9" s="108" customFormat="1" ht="15.5" x14ac:dyDescent="0.35">
      <c r="A42" s="132"/>
      <c r="B42" s="132"/>
      <c r="C42" s="132"/>
      <c r="D42" s="132"/>
      <c r="E42" s="139"/>
      <c r="F42" s="139"/>
      <c r="G42" s="139"/>
      <c r="H42" s="139"/>
      <c r="I42" s="139"/>
    </row>
    <row r="43" spans="1:9" s="108" customFormat="1" ht="15.5" x14ac:dyDescent="0.35">
      <c r="A43" s="132"/>
      <c r="B43" s="132"/>
      <c r="C43" s="132"/>
      <c r="D43" s="132"/>
      <c r="E43" s="132"/>
      <c r="F43" s="132"/>
      <c r="G43" s="132"/>
      <c r="H43" s="132"/>
      <c r="I43" s="132"/>
    </row>
    <row r="44" spans="1:9" s="108" customFormat="1" ht="15.5" x14ac:dyDescent="0.35">
      <c r="A44" s="132"/>
      <c r="B44" s="132"/>
      <c r="C44" s="132"/>
      <c r="D44" s="132"/>
      <c r="E44" s="132"/>
      <c r="F44" s="132"/>
      <c r="G44" s="132"/>
      <c r="H44" s="132"/>
      <c r="I44" s="132"/>
    </row>
    <row r="45" spans="1:9" s="108" customFormat="1" ht="15.5" x14ac:dyDescent="0.35">
      <c r="A45" s="132"/>
      <c r="B45" s="132"/>
      <c r="C45" s="132"/>
      <c r="D45" s="132"/>
      <c r="E45" s="132"/>
      <c r="F45" s="132"/>
      <c r="G45" s="132"/>
      <c r="H45" s="132"/>
      <c r="I45" s="132"/>
    </row>
    <row r="46" spans="1:9" s="108" customFormat="1" ht="15.5" x14ac:dyDescent="0.35">
      <c r="A46" s="132"/>
      <c r="B46" s="132"/>
      <c r="C46" s="132"/>
      <c r="D46" s="132"/>
      <c r="E46" s="132"/>
      <c r="F46" s="132"/>
      <c r="G46" s="132"/>
      <c r="H46" s="132"/>
      <c r="I46" s="132"/>
    </row>
    <row r="47" spans="1:9" s="108" customFormat="1" ht="15.5" x14ac:dyDescent="0.35">
      <c r="A47" s="132"/>
      <c r="B47" s="132"/>
      <c r="C47" s="132"/>
      <c r="D47" s="132"/>
      <c r="E47" s="132"/>
      <c r="F47" s="132"/>
      <c r="G47" s="132"/>
      <c r="H47" s="132"/>
      <c r="I47" s="132"/>
    </row>
    <row r="48" spans="1:9" s="108" customFormat="1" ht="15.5" x14ac:dyDescent="0.35">
      <c r="A48" s="132"/>
      <c r="B48" s="132"/>
      <c r="C48" s="132"/>
      <c r="D48" s="132"/>
      <c r="E48" s="132"/>
      <c r="F48" s="132"/>
      <c r="G48" s="132"/>
      <c r="H48" s="132"/>
      <c r="I48" s="132"/>
    </row>
    <row r="49" spans="1:9" s="108" customFormat="1" ht="15.5" x14ac:dyDescent="0.35">
      <c r="A49" s="132"/>
      <c r="B49" s="132"/>
      <c r="C49" s="132"/>
      <c r="D49" s="132"/>
      <c r="E49" s="132"/>
      <c r="F49" s="132"/>
      <c r="G49" s="132"/>
      <c r="H49" s="132"/>
      <c r="I49" s="132"/>
    </row>
    <row r="50" spans="1:9" s="108" customFormat="1" ht="15.5" x14ac:dyDescent="0.35">
      <c r="A50" s="132"/>
      <c r="B50" s="132"/>
      <c r="C50" s="132"/>
      <c r="D50" s="132"/>
      <c r="E50" s="132"/>
      <c r="F50" s="132"/>
      <c r="G50" s="132"/>
      <c r="H50" s="132"/>
      <c r="I50" s="132"/>
    </row>
    <row r="51" spans="1:9" s="108" customFormat="1" ht="15.5" x14ac:dyDescent="0.35">
      <c r="A51" s="132"/>
      <c r="B51" s="132"/>
      <c r="C51" s="132"/>
      <c r="D51" s="132"/>
      <c r="E51" s="132"/>
      <c r="F51" s="132"/>
      <c r="G51" s="132"/>
      <c r="H51" s="132"/>
      <c r="I51" s="132"/>
    </row>
    <row r="52" spans="1:9" s="108" customFormat="1" ht="15.5" x14ac:dyDescent="0.35">
      <c r="A52" s="132"/>
      <c r="B52" s="132"/>
      <c r="C52" s="132"/>
      <c r="D52" s="132"/>
      <c r="E52" s="132"/>
      <c r="F52" s="132"/>
      <c r="G52" s="132"/>
      <c r="H52" s="132"/>
      <c r="I52" s="132"/>
    </row>
    <row r="53" spans="1:9" s="108" customFormat="1" ht="15.5" x14ac:dyDescent="0.35">
      <c r="A53" s="132"/>
      <c r="B53" s="132"/>
      <c r="C53" s="132"/>
      <c r="D53" s="132"/>
      <c r="E53" s="132"/>
      <c r="F53" s="132"/>
      <c r="G53" s="132"/>
      <c r="H53" s="132"/>
      <c r="I53" s="132"/>
    </row>
    <row r="54" spans="1:9" s="108" customFormat="1" ht="15.5" x14ac:dyDescent="0.35">
      <c r="A54" s="132"/>
      <c r="B54" s="132"/>
      <c r="C54" s="132"/>
      <c r="D54" s="132"/>
      <c r="E54" s="132"/>
      <c r="F54" s="132"/>
      <c r="G54" s="132"/>
      <c r="H54" s="132"/>
      <c r="I54" s="132"/>
    </row>
    <row r="55" spans="1:9" s="108" customFormat="1" ht="15.5" x14ac:dyDescent="0.35">
      <c r="A55" s="132"/>
      <c r="B55" s="132"/>
      <c r="C55" s="132"/>
      <c r="D55" s="132"/>
      <c r="E55" s="132"/>
      <c r="F55" s="132"/>
      <c r="G55" s="132"/>
      <c r="H55" s="132"/>
      <c r="I55" s="132"/>
    </row>
    <row r="56" spans="1:9" s="108" customFormat="1" ht="15.5" x14ac:dyDescent="0.35">
      <c r="A56" s="132"/>
      <c r="B56" s="132"/>
      <c r="C56" s="132"/>
      <c r="D56" s="132"/>
      <c r="E56" s="132"/>
      <c r="F56" s="132"/>
      <c r="G56" s="132"/>
      <c r="H56" s="132"/>
      <c r="I56" s="132"/>
    </row>
    <row r="57" spans="1:9" s="108" customFormat="1" ht="15.5" x14ac:dyDescent="0.35">
      <c r="A57" s="132"/>
      <c r="B57" s="132"/>
      <c r="C57" s="132"/>
      <c r="D57" s="132"/>
      <c r="E57" s="132"/>
      <c r="F57" s="132"/>
      <c r="G57" s="132"/>
      <c r="H57" s="132"/>
      <c r="I57" s="132"/>
    </row>
    <row r="58" spans="1:9" s="108" customFormat="1" ht="15.5" x14ac:dyDescent="0.35">
      <c r="A58" s="132"/>
      <c r="B58" s="132"/>
      <c r="C58" s="132"/>
      <c r="D58" s="132"/>
      <c r="E58" s="132"/>
      <c r="F58" s="132"/>
      <c r="G58" s="132"/>
      <c r="H58" s="132"/>
      <c r="I58" s="132"/>
    </row>
    <row r="59" spans="1:9" s="108" customFormat="1" ht="15.5" x14ac:dyDescent="0.35">
      <c r="A59" s="132"/>
      <c r="B59" s="132"/>
      <c r="C59" s="132"/>
      <c r="D59" s="132"/>
      <c r="E59" s="132"/>
      <c r="F59" s="132"/>
      <c r="G59" s="132"/>
      <c r="H59" s="132"/>
      <c r="I59" s="132"/>
    </row>
    <row r="60" spans="1:9" s="108" customFormat="1" ht="15.5" x14ac:dyDescent="0.35">
      <c r="A60" s="132"/>
      <c r="B60" s="132"/>
      <c r="C60" s="132"/>
      <c r="D60" s="132"/>
      <c r="E60" s="132"/>
      <c r="F60" s="132"/>
      <c r="G60" s="132"/>
      <c r="H60" s="132"/>
      <c r="I60" s="132"/>
    </row>
    <row r="61" spans="1:9" s="108" customFormat="1" ht="15.5" x14ac:dyDescent="0.35">
      <c r="A61" s="132"/>
      <c r="B61" s="132"/>
      <c r="C61" s="132"/>
      <c r="D61" s="132"/>
      <c r="E61" s="132"/>
      <c r="F61" s="132"/>
      <c r="G61" s="132"/>
      <c r="H61" s="132"/>
      <c r="I61" s="132"/>
    </row>
    <row r="62" spans="1:9" s="108" customFormat="1" ht="15.5" x14ac:dyDescent="0.35">
      <c r="A62" s="132"/>
      <c r="B62" s="132"/>
      <c r="C62" s="132"/>
      <c r="D62" s="132"/>
      <c r="E62" s="132"/>
      <c r="F62" s="132"/>
      <c r="G62" s="132"/>
      <c r="H62" s="132"/>
      <c r="I62" s="132"/>
    </row>
    <row r="63" spans="1:9" s="108" customFormat="1" ht="15.5" x14ac:dyDescent="0.35">
      <c r="A63" s="132"/>
      <c r="B63" s="132"/>
      <c r="C63" s="132"/>
      <c r="D63" s="132"/>
      <c r="E63" s="132"/>
      <c r="F63" s="132"/>
      <c r="G63" s="132"/>
      <c r="H63" s="132"/>
      <c r="I63" s="132"/>
    </row>
    <row r="64" spans="1:9" s="108" customFormat="1" ht="15.5" x14ac:dyDescent="0.35">
      <c r="A64" s="132"/>
      <c r="B64" s="132"/>
      <c r="C64" s="132"/>
      <c r="D64" s="132"/>
      <c r="E64" s="132"/>
      <c r="F64" s="132"/>
      <c r="G64" s="132"/>
      <c r="H64" s="132"/>
      <c r="I64" s="132"/>
    </row>
    <row r="65" spans="1:9" s="108" customFormat="1" ht="15.5" x14ac:dyDescent="0.35">
      <c r="A65" s="132"/>
      <c r="B65" s="132"/>
      <c r="C65" s="132"/>
      <c r="D65" s="132"/>
      <c r="E65" s="132"/>
      <c r="F65" s="132"/>
      <c r="G65" s="132"/>
      <c r="H65" s="132"/>
      <c r="I65" s="132"/>
    </row>
    <row r="66" spans="1:9" s="108" customFormat="1" ht="15.5" x14ac:dyDescent="0.35">
      <c r="A66" s="132"/>
      <c r="B66" s="132"/>
      <c r="C66" s="132"/>
      <c r="D66" s="132"/>
      <c r="E66" s="132"/>
      <c r="F66" s="132"/>
      <c r="G66" s="132"/>
      <c r="H66" s="132"/>
      <c r="I66" s="132"/>
    </row>
    <row r="67" spans="1:9" s="108" customFormat="1" ht="15.5" x14ac:dyDescent="0.35">
      <c r="A67" s="132"/>
      <c r="B67" s="132"/>
      <c r="C67" s="132"/>
      <c r="D67" s="132"/>
      <c r="E67" s="132"/>
      <c r="F67" s="132"/>
      <c r="G67" s="132"/>
      <c r="H67" s="132"/>
      <c r="I67" s="132"/>
    </row>
    <row r="68" spans="1:9" s="108" customFormat="1" ht="15.5" x14ac:dyDescent="0.35">
      <c r="A68" s="132"/>
      <c r="B68" s="132"/>
      <c r="C68" s="132"/>
      <c r="D68" s="132"/>
      <c r="E68" s="132"/>
      <c r="F68" s="132"/>
      <c r="G68" s="132"/>
      <c r="H68" s="132"/>
      <c r="I68" s="132"/>
    </row>
    <row r="69" spans="1:9" s="108" customFormat="1" ht="15.5" x14ac:dyDescent="0.35">
      <c r="A69" s="132"/>
      <c r="B69" s="132"/>
      <c r="C69" s="132"/>
      <c r="D69" s="132"/>
      <c r="E69" s="132"/>
      <c r="F69" s="132"/>
      <c r="G69" s="132"/>
      <c r="H69" s="132"/>
      <c r="I69" s="132"/>
    </row>
    <row r="70" spans="1:9" s="108" customFormat="1" ht="15.5" x14ac:dyDescent="0.35">
      <c r="A70" s="132"/>
      <c r="B70" s="132"/>
      <c r="C70" s="132"/>
      <c r="D70" s="132"/>
      <c r="E70" s="132"/>
      <c r="F70" s="132"/>
      <c r="G70" s="132"/>
      <c r="H70" s="132"/>
      <c r="I70" s="132"/>
    </row>
    <row r="71" spans="1:9" s="108" customFormat="1" ht="15.5" x14ac:dyDescent="0.35">
      <c r="A71" s="132"/>
      <c r="B71" s="132"/>
      <c r="C71" s="132"/>
      <c r="D71" s="132"/>
      <c r="E71" s="132"/>
      <c r="F71" s="132"/>
      <c r="G71" s="132"/>
      <c r="H71" s="132"/>
      <c r="I71" s="132"/>
    </row>
    <row r="72" spans="1:9" s="108" customFormat="1" ht="15.5" x14ac:dyDescent="0.35">
      <c r="A72" s="132"/>
      <c r="B72" s="132"/>
      <c r="C72" s="132"/>
      <c r="D72" s="132"/>
      <c r="E72" s="132"/>
      <c r="F72" s="132"/>
      <c r="G72" s="132"/>
      <c r="H72" s="132"/>
      <c r="I72" s="132"/>
    </row>
    <row r="73" spans="1:9" s="108" customFormat="1" ht="15.5" x14ac:dyDescent="0.35">
      <c r="A73" s="132"/>
      <c r="B73" s="132"/>
      <c r="C73" s="132"/>
      <c r="D73" s="132"/>
      <c r="E73" s="132"/>
      <c r="F73" s="132"/>
      <c r="G73" s="132"/>
      <c r="H73" s="132"/>
      <c r="I73" s="132"/>
    </row>
    <row r="74" spans="1:9" s="108" customFormat="1" ht="15.5" x14ac:dyDescent="0.35">
      <c r="A74" s="132"/>
      <c r="B74" s="132"/>
      <c r="C74" s="132"/>
      <c r="D74" s="132"/>
      <c r="E74" s="132"/>
      <c r="F74" s="132"/>
      <c r="G74" s="132"/>
      <c r="H74" s="132"/>
      <c r="I74" s="132"/>
    </row>
    <row r="75" spans="1:9" s="108" customFormat="1" ht="15.5" x14ac:dyDescent="0.35">
      <c r="A75" s="132"/>
      <c r="B75" s="132"/>
      <c r="C75" s="132"/>
      <c r="D75" s="132"/>
      <c r="E75" s="132"/>
      <c r="F75" s="132"/>
      <c r="G75" s="132"/>
      <c r="H75" s="132"/>
      <c r="I75" s="132"/>
    </row>
    <row r="76" spans="1:9" s="108" customFormat="1" ht="15.5" x14ac:dyDescent="0.35">
      <c r="A76" s="132"/>
      <c r="B76" s="132"/>
      <c r="C76" s="132"/>
      <c r="D76" s="132"/>
      <c r="E76" s="132"/>
      <c r="F76" s="132"/>
      <c r="G76" s="132"/>
      <c r="H76" s="132"/>
      <c r="I76" s="132"/>
    </row>
    <row r="77" spans="1:9" s="108" customFormat="1" ht="15.5" x14ac:dyDescent="0.35">
      <c r="A77" s="132"/>
      <c r="B77" s="132"/>
      <c r="C77" s="132"/>
      <c r="D77" s="132"/>
      <c r="E77" s="132"/>
      <c r="F77" s="132"/>
      <c r="G77" s="132"/>
      <c r="H77" s="132"/>
      <c r="I77" s="132"/>
    </row>
    <row r="78" spans="1:9" s="108" customFormat="1" ht="15.5" x14ac:dyDescent="0.35">
      <c r="A78" s="132"/>
      <c r="B78" s="132"/>
      <c r="C78" s="132"/>
      <c r="D78" s="132"/>
      <c r="E78" s="132"/>
      <c r="F78" s="132"/>
      <c r="G78" s="132"/>
      <c r="H78" s="132"/>
      <c r="I78" s="132"/>
    </row>
    <row r="79" spans="1:9" s="108" customFormat="1" ht="15.5" x14ac:dyDescent="0.35">
      <c r="A79" s="132"/>
      <c r="B79" s="132"/>
      <c r="C79" s="132"/>
      <c r="D79" s="132"/>
      <c r="E79" s="132"/>
      <c r="F79" s="132"/>
      <c r="G79" s="132"/>
      <c r="H79" s="132"/>
      <c r="I79" s="132"/>
    </row>
    <row r="80" spans="1:9" s="108" customFormat="1" ht="15.5" x14ac:dyDescent="0.35">
      <c r="A80" s="132"/>
      <c r="B80" s="132"/>
      <c r="C80" s="132"/>
      <c r="D80" s="132"/>
      <c r="E80" s="132"/>
      <c r="F80" s="132"/>
      <c r="G80" s="132"/>
      <c r="H80" s="132"/>
      <c r="I80" s="132"/>
    </row>
    <row r="81" spans="1:9" s="108" customFormat="1" ht="15.5" x14ac:dyDescent="0.35">
      <c r="A81" s="132"/>
      <c r="B81" s="132"/>
      <c r="C81" s="132"/>
      <c r="D81" s="132"/>
      <c r="E81" s="132"/>
      <c r="F81" s="132"/>
      <c r="G81" s="132"/>
      <c r="H81" s="132"/>
      <c r="I81" s="132"/>
    </row>
    <row r="82" spans="1:9" s="108" customFormat="1" ht="15.5" x14ac:dyDescent="0.35">
      <c r="A82" s="132"/>
      <c r="B82" s="132"/>
      <c r="C82" s="132"/>
      <c r="D82" s="132"/>
      <c r="E82" s="132"/>
      <c r="F82" s="132"/>
      <c r="G82" s="132"/>
      <c r="H82" s="132"/>
      <c r="I82" s="132"/>
    </row>
    <row r="83" spans="1:9" s="108" customFormat="1" ht="15.5" x14ac:dyDescent="0.35">
      <c r="A83" s="132"/>
      <c r="B83" s="132"/>
      <c r="C83" s="132"/>
      <c r="D83" s="132"/>
      <c r="E83" s="132"/>
      <c r="F83" s="132"/>
      <c r="G83" s="132"/>
      <c r="H83" s="132"/>
      <c r="I83" s="132"/>
    </row>
    <row r="84" spans="1:9" s="108" customFormat="1" ht="15.5" x14ac:dyDescent="0.35">
      <c r="A84" s="132"/>
      <c r="B84" s="132"/>
      <c r="C84" s="132"/>
      <c r="D84" s="132"/>
      <c r="E84" s="132"/>
      <c r="F84" s="132"/>
      <c r="G84" s="132"/>
      <c r="H84" s="132"/>
      <c r="I84" s="132"/>
    </row>
    <row r="85" spans="1:9" s="108" customFormat="1" ht="15.5" x14ac:dyDescent="0.35">
      <c r="A85" s="132"/>
      <c r="B85" s="132"/>
      <c r="C85" s="132"/>
      <c r="D85" s="132"/>
      <c r="E85" s="132"/>
      <c r="F85" s="132"/>
      <c r="G85" s="132"/>
      <c r="H85" s="132"/>
      <c r="I85" s="132"/>
    </row>
    <row r="86" spans="1:9" s="108" customFormat="1" ht="15.5" x14ac:dyDescent="0.35">
      <c r="A86" s="132"/>
      <c r="B86" s="132"/>
      <c r="C86" s="132"/>
      <c r="D86" s="132"/>
      <c r="E86" s="132"/>
      <c r="F86" s="132"/>
      <c r="G86" s="132"/>
      <c r="H86" s="132"/>
      <c r="I86" s="132"/>
    </row>
    <row r="87" spans="1:9" s="108" customFormat="1" ht="15.5" x14ac:dyDescent="0.35">
      <c r="A87" s="132"/>
      <c r="B87" s="132"/>
      <c r="C87" s="132"/>
      <c r="D87" s="132"/>
      <c r="E87" s="132"/>
      <c r="F87" s="132"/>
      <c r="G87" s="132"/>
      <c r="H87" s="132"/>
      <c r="I87" s="132"/>
    </row>
    <row r="88" spans="1:9" s="108" customFormat="1" ht="15.5" x14ac:dyDescent="0.35">
      <c r="A88" s="132"/>
      <c r="B88" s="132"/>
      <c r="C88" s="132"/>
      <c r="D88" s="132"/>
      <c r="E88" s="132"/>
      <c r="F88" s="132"/>
      <c r="G88" s="132"/>
      <c r="H88" s="132"/>
      <c r="I88" s="132"/>
    </row>
    <row r="89" spans="1:9" s="108" customFormat="1" ht="15.5" x14ac:dyDescent="0.35">
      <c r="A89" s="132"/>
      <c r="B89" s="132"/>
      <c r="C89" s="132"/>
      <c r="D89" s="132"/>
      <c r="E89" s="132"/>
      <c r="F89" s="132"/>
      <c r="G89" s="132"/>
      <c r="H89" s="132"/>
      <c r="I89" s="132"/>
    </row>
    <row r="90" spans="1:9" s="108" customFormat="1" ht="15.5" x14ac:dyDescent="0.35">
      <c r="A90" s="132"/>
      <c r="B90" s="132"/>
      <c r="C90" s="132"/>
      <c r="D90" s="132"/>
      <c r="E90" s="132"/>
      <c r="F90" s="132"/>
      <c r="G90" s="132"/>
      <c r="H90" s="132"/>
      <c r="I90" s="132"/>
    </row>
    <row r="91" spans="1:9" s="108" customFormat="1" ht="15.5" x14ac:dyDescent="0.35">
      <c r="A91" s="132"/>
      <c r="B91" s="132"/>
      <c r="C91" s="132"/>
      <c r="D91" s="132"/>
      <c r="E91" s="132"/>
      <c r="F91" s="132"/>
      <c r="G91" s="132"/>
      <c r="H91" s="132"/>
      <c r="I91" s="132"/>
    </row>
    <row r="92" spans="1:9" s="108" customFormat="1" ht="15.5" x14ac:dyDescent="0.35">
      <c r="A92" s="132"/>
      <c r="B92" s="132"/>
      <c r="C92" s="132"/>
      <c r="D92" s="132"/>
      <c r="E92" s="132"/>
      <c r="F92" s="132"/>
      <c r="G92" s="132"/>
      <c r="H92" s="132"/>
      <c r="I92" s="132"/>
    </row>
    <row r="93" spans="1:9" s="108" customFormat="1" ht="15.5" x14ac:dyDescent="0.35">
      <c r="A93" s="132"/>
      <c r="B93" s="132"/>
      <c r="C93" s="132"/>
      <c r="D93" s="132"/>
      <c r="E93" s="132"/>
      <c r="F93" s="132"/>
      <c r="G93" s="132"/>
      <c r="H93" s="132"/>
      <c r="I93" s="132"/>
    </row>
    <row r="94" spans="1:9" s="108" customFormat="1" ht="15.5" x14ac:dyDescent="0.35">
      <c r="A94" s="132"/>
      <c r="B94" s="132"/>
      <c r="C94" s="132"/>
      <c r="D94" s="132"/>
      <c r="E94" s="132"/>
      <c r="F94" s="132"/>
      <c r="G94" s="132"/>
      <c r="H94" s="132"/>
      <c r="I94" s="132"/>
    </row>
    <row r="95" spans="1:9" s="108" customFormat="1" ht="15.5" x14ac:dyDescent="0.35">
      <c r="A95" s="132"/>
      <c r="B95" s="132"/>
      <c r="C95" s="132"/>
      <c r="D95" s="132"/>
      <c r="E95" s="132"/>
      <c r="F95" s="132"/>
      <c r="G95" s="132"/>
      <c r="H95" s="132"/>
      <c r="I95" s="132"/>
    </row>
    <row r="96" spans="1:9" s="108" customFormat="1" ht="15.5" x14ac:dyDescent="0.35">
      <c r="A96" s="132"/>
      <c r="B96" s="132"/>
      <c r="C96" s="132"/>
      <c r="D96" s="132"/>
      <c r="E96" s="132"/>
      <c r="F96" s="132"/>
      <c r="G96" s="132"/>
      <c r="H96" s="132"/>
      <c r="I96" s="132"/>
    </row>
    <row r="97" spans="1:9" s="108" customFormat="1" ht="15.5" x14ac:dyDescent="0.35">
      <c r="A97" s="132"/>
      <c r="B97" s="132"/>
      <c r="C97" s="132"/>
      <c r="D97" s="132"/>
      <c r="E97" s="132"/>
      <c r="F97" s="132"/>
      <c r="G97" s="132"/>
      <c r="H97" s="132"/>
      <c r="I97" s="132"/>
    </row>
    <row r="98" spans="1:9" s="108" customFormat="1" x14ac:dyDescent="0.3"/>
    <row r="99" spans="1:9" s="108" customFormat="1" x14ac:dyDescent="0.3"/>
    <row r="100" spans="1:9" s="108" customFormat="1" x14ac:dyDescent="0.3"/>
    <row r="101" spans="1:9" s="108" customFormat="1" x14ac:dyDescent="0.3"/>
    <row r="102" spans="1:9" s="108" customFormat="1" x14ac:dyDescent="0.3"/>
    <row r="103" spans="1:9" s="108" customFormat="1" x14ac:dyDescent="0.3"/>
    <row r="104" spans="1:9" s="108" customFormat="1" x14ac:dyDescent="0.3"/>
    <row r="105" spans="1:9" s="108" customFormat="1" x14ac:dyDescent="0.3"/>
    <row r="106" spans="1:9" s="108" customFormat="1" x14ac:dyDescent="0.3"/>
    <row r="107" spans="1:9" s="108" customFormat="1" x14ac:dyDescent="0.3"/>
    <row r="108" spans="1:9" s="108" customFormat="1" x14ac:dyDescent="0.3"/>
    <row r="109" spans="1:9" s="108" customFormat="1" x14ac:dyDescent="0.3"/>
    <row r="110" spans="1:9" s="108" customFormat="1" x14ac:dyDescent="0.3"/>
    <row r="111" spans="1:9" s="108" customFormat="1" x14ac:dyDescent="0.3"/>
    <row r="112" spans="1:9" s="108" customFormat="1" x14ac:dyDescent="0.3"/>
    <row r="113" s="108" customFormat="1" x14ac:dyDescent="0.3"/>
    <row r="114" s="108" customFormat="1" x14ac:dyDescent="0.3"/>
    <row r="115" s="108" customFormat="1" x14ac:dyDescent="0.3"/>
    <row r="116" s="108" customFormat="1" x14ac:dyDescent="0.3"/>
    <row r="117" s="108" customFormat="1" x14ac:dyDescent="0.3"/>
    <row r="118" s="108" customFormat="1" x14ac:dyDescent="0.3"/>
    <row r="119" s="108" customFormat="1" x14ac:dyDescent="0.3"/>
    <row r="120" s="108" customFormat="1" x14ac:dyDescent="0.3"/>
    <row r="121" s="108" customFormat="1" x14ac:dyDescent="0.3"/>
    <row r="122" s="108" customFormat="1" x14ac:dyDescent="0.3"/>
    <row r="123" s="108" customFormat="1" x14ac:dyDescent="0.3"/>
    <row r="124" s="108" customFormat="1" x14ac:dyDescent="0.3"/>
    <row r="125" s="108" customFormat="1" x14ac:dyDescent="0.3"/>
    <row r="126" s="108" customFormat="1" x14ac:dyDescent="0.3"/>
    <row r="127" s="108" customFormat="1" x14ac:dyDescent="0.3"/>
    <row r="128" s="108" customFormat="1" x14ac:dyDescent="0.3"/>
    <row r="129" s="108" customFormat="1" x14ac:dyDescent="0.3"/>
    <row r="130" s="108" customFormat="1" x14ac:dyDescent="0.3"/>
    <row r="131" s="108" customFormat="1" x14ac:dyDescent="0.3"/>
    <row r="132" s="108" customFormat="1" x14ac:dyDescent="0.3"/>
    <row r="133" s="108" customFormat="1" x14ac:dyDescent="0.3"/>
    <row r="134" s="108" customFormat="1" x14ac:dyDescent="0.3"/>
    <row r="135" s="108" customFormat="1" x14ac:dyDescent="0.3"/>
    <row r="136" s="108" customFormat="1" x14ac:dyDescent="0.3"/>
    <row r="137" s="108" customFormat="1" x14ac:dyDescent="0.3"/>
    <row r="138" s="108" customFormat="1" x14ac:dyDescent="0.3"/>
    <row r="139" s="108" customFormat="1" x14ac:dyDescent="0.3"/>
    <row r="140" s="108" customFormat="1" x14ac:dyDescent="0.3"/>
    <row r="141" s="108" customFormat="1" x14ac:dyDescent="0.3"/>
    <row r="142" s="108" customFormat="1" x14ac:dyDescent="0.3"/>
    <row r="143" s="108" customFormat="1" x14ac:dyDescent="0.3"/>
    <row r="144" s="108" customFormat="1" x14ac:dyDescent="0.3"/>
    <row r="145" s="108" customFormat="1" x14ac:dyDescent="0.3"/>
    <row r="146" s="108" customFormat="1" x14ac:dyDescent="0.3"/>
    <row r="147" s="108" customFormat="1" x14ac:dyDescent="0.3"/>
    <row r="148" s="108" customFormat="1" x14ac:dyDescent="0.3"/>
    <row r="149" s="108" customFormat="1" x14ac:dyDescent="0.3"/>
    <row r="150" s="108" customFormat="1" x14ac:dyDescent="0.3"/>
    <row r="151" s="108" customFormat="1" x14ac:dyDescent="0.3"/>
    <row r="152" s="108" customFormat="1" x14ac:dyDescent="0.3"/>
    <row r="153" s="108" customFormat="1" x14ac:dyDescent="0.3"/>
    <row r="154" s="108" customFormat="1" x14ac:dyDescent="0.3"/>
    <row r="155" s="108" customFormat="1" x14ac:dyDescent="0.3"/>
    <row r="156" s="108" customFormat="1" x14ac:dyDescent="0.3"/>
    <row r="157" s="108" customFormat="1" x14ac:dyDescent="0.3"/>
    <row r="158" s="108" customFormat="1" x14ac:dyDescent="0.3"/>
    <row r="159" s="108" customFormat="1" x14ac:dyDescent="0.3"/>
    <row r="160" s="108" customFormat="1" x14ac:dyDescent="0.3"/>
    <row r="161" s="108" customFormat="1" x14ac:dyDescent="0.3"/>
    <row r="162" s="108" customFormat="1" x14ac:dyDescent="0.3"/>
    <row r="163" s="108" customFormat="1" x14ac:dyDescent="0.3"/>
    <row r="164" s="108" customFormat="1" x14ac:dyDescent="0.3"/>
    <row r="165" s="108" customFormat="1" x14ac:dyDescent="0.3"/>
    <row r="166" s="108" customFormat="1" x14ac:dyDescent="0.3"/>
    <row r="167" s="108" customFormat="1" x14ac:dyDescent="0.3"/>
    <row r="168" s="108" customFormat="1" x14ac:dyDescent="0.3"/>
    <row r="169" s="108" customFormat="1" x14ac:dyDescent="0.3"/>
    <row r="170" s="108" customFormat="1" x14ac:dyDescent="0.3"/>
    <row r="171" s="108" customFormat="1" x14ac:dyDescent="0.3"/>
    <row r="172" s="108" customFormat="1" x14ac:dyDescent="0.3"/>
    <row r="173" s="108" customFormat="1" x14ac:dyDescent="0.3"/>
    <row r="174" s="108" customFormat="1" x14ac:dyDescent="0.3"/>
    <row r="175" s="108" customFormat="1" x14ac:dyDescent="0.3"/>
    <row r="176" s="108" customFormat="1" x14ac:dyDescent="0.3"/>
    <row r="177" s="108" customFormat="1" x14ac:dyDescent="0.3"/>
    <row r="178" s="108" customFormat="1" x14ac:dyDescent="0.3"/>
    <row r="179" s="108" customFormat="1" x14ac:dyDescent="0.3"/>
    <row r="180" s="108" customFormat="1" x14ac:dyDescent="0.3"/>
    <row r="181" s="108" customFormat="1" x14ac:dyDescent="0.3"/>
    <row r="182" s="108" customFormat="1" x14ac:dyDescent="0.3"/>
    <row r="183" s="108" customFormat="1" x14ac:dyDescent="0.3"/>
    <row r="184" s="108" customFormat="1" x14ac:dyDescent="0.3"/>
    <row r="185" s="108" customFormat="1" x14ac:dyDescent="0.3"/>
    <row r="186" s="108" customFormat="1" x14ac:dyDescent="0.3"/>
    <row r="187" s="108" customFormat="1" x14ac:dyDescent="0.3"/>
    <row r="188" s="108" customFormat="1" x14ac:dyDescent="0.3"/>
    <row r="189" s="108" customFormat="1" x14ac:dyDescent="0.3"/>
    <row r="190" s="108" customFormat="1" x14ac:dyDescent="0.3"/>
    <row r="191" s="108" customFormat="1" x14ac:dyDescent="0.3"/>
    <row r="192" s="108" customFormat="1" x14ac:dyDescent="0.3"/>
    <row r="193" s="108" customFormat="1" x14ac:dyDescent="0.3"/>
    <row r="194" s="108" customFormat="1" x14ac:dyDescent="0.3"/>
    <row r="195" s="108" customFormat="1" x14ac:dyDescent="0.3"/>
    <row r="196" s="108" customFormat="1" x14ac:dyDescent="0.3"/>
    <row r="197" s="108" customFormat="1" x14ac:dyDescent="0.3"/>
    <row r="198" s="108" customFormat="1" x14ac:dyDescent="0.3"/>
    <row r="199" s="108" customFormat="1" x14ac:dyDescent="0.3"/>
    <row r="200" s="108" customFormat="1" x14ac:dyDescent="0.3"/>
    <row r="201" s="108" customFormat="1" x14ac:dyDescent="0.3"/>
    <row r="202" s="108" customFormat="1" x14ac:dyDescent="0.3"/>
    <row r="203" s="108" customFormat="1" x14ac:dyDescent="0.3"/>
    <row r="204" s="108" customFormat="1" x14ac:dyDescent="0.3"/>
    <row r="205" s="108" customFormat="1" x14ac:dyDescent="0.3"/>
    <row r="206" s="108" customFormat="1" x14ac:dyDescent="0.3"/>
    <row r="207" s="108" customFormat="1" x14ac:dyDescent="0.3"/>
    <row r="208" s="108" customFormat="1" x14ac:dyDescent="0.3"/>
    <row r="209" s="108" customFormat="1" x14ac:dyDescent="0.3"/>
    <row r="210" s="108" customFormat="1" x14ac:dyDescent="0.3"/>
    <row r="211" s="108" customFormat="1" x14ac:dyDescent="0.3"/>
    <row r="212" s="108" customFormat="1" x14ac:dyDescent="0.3"/>
    <row r="213" s="108" customFormat="1" x14ac:dyDescent="0.3"/>
    <row r="214" s="108" customFormat="1" x14ac:dyDescent="0.3"/>
    <row r="215" s="108" customFormat="1" x14ac:dyDescent="0.3"/>
    <row r="216" s="108" customFormat="1" x14ac:dyDescent="0.3"/>
    <row r="217" s="108" customFormat="1" x14ac:dyDescent="0.3"/>
    <row r="218" s="108" customFormat="1" x14ac:dyDescent="0.3"/>
    <row r="219" s="108" customFormat="1" x14ac:dyDescent="0.3"/>
    <row r="220" s="108" customFormat="1" x14ac:dyDescent="0.3"/>
    <row r="221" s="108" customFormat="1" x14ac:dyDescent="0.3"/>
    <row r="222" s="108" customFormat="1" x14ac:dyDescent="0.3"/>
    <row r="223" s="108" customFormat="1" x14ac:dyDescent="0.3"/>
    <row r="224" s="108" customFormat="1" x14ac:dyDescent="0.3"/>
    <row r="225" s="108" customFormat="1" x14ac:dyDescent="0.3"/>
    <row r="226" s="108" customFormat="1" x14ac:dyDescent="0.3"/>
    <row r="227" s="108" customFormat="1" x14ac:dyDescent="0.3"/>
    <row r="228" s="108" customFormat="1" x14ac:dyDescent="0.3"/>
    <row r="229" s="108" customFormat="1" x14ac:dyDescent="0.3"/>
    <row r="230" s="108" customFormat="1" x14ac:dyDescent="0.3"/>
    <row r="231" s="108" customFormat="1" x14ac:dyDescent="0.3"/>
    <row r="232" s="108" customFormat="1" x14ac:dyDescent="0.3"/>
    <row r="233" s="108" customFormat="1" x14ac:dyDescent="0.3"/>
    <row r="234" s="108" customFormat="1" x14ac:dyDescent="0.3"/>
    <row r="235" s="108" customFormat="1" x14ac:dyDescent="0.3"/>
    <row r="236" s="108" customFormat="1" x14ac:dyDescent="0.3"/>
    <row r="237" s="108" customFormat="1" x14ac:dyDescent="0.3"/>
    <row r="238" s="108" customFormat="1" x14ac:dyDescent="0.3"/>
    <row r="239" s="108" customFormat="1" x14ac:dyDescent="0.3"/>
    <row r="240" s="108" customFormat="1" x14ac:dyDescent="0.3"/>
    <row r="241" s="108" customFormat="1" x14ac:dyDescent="0.3"/>
    <row r="242" s="108" customFormat="1" x14ac:dyDescent="0.3"/>
    <row r="243" s="108" customFormat="1" x14ac:dyDescent="0.3"/>
    <row r="244" s="108" customFormat="1" x14ac:dyDescent="0.3"/>
    <row r="245" s="108" customFormat="1" x14ac:dyDescent="0.3"/>
    <row r="246" s="108" customFormat="1" x14ac:dyDescent="0.3"/>
    <row r="247" s="108" customFormat="1" x14ac:dyDescent="0.3"/>
    <row r="248" s="108" customFormat="1" x14ac:dyDescent="0.3"/>
    <row r="249" s="108" customFormat="1" x14ac:dyDescent="0.3"/>
    <row r="250" s="108" customFormat="1" x14ac:dyDescent="0.3"/>
    <row r="251" s="108" customFormat="1" x14ac:dyDescent="0.3"/>
    <row r="252" s="108" customFormat="1" x14ac:dyDescent="0.3"/>
    <row r="253" s="108" customFormat="1" x14ac:dyDescent="0.3"/>
    <row r="254" s="108" customFormat="1" x14ac:dyDescent="0.3"/>
    <row r="255" s="108" customFormat="1" x14ac:dyDescent="0.3"/>
    <row r="256" s="108" customFormat="1" x14ac:dyDescent="0.3"/>
    <row r="257" s="108" customFormat="1" x14ac:dyDescent="0.3"/>
    <row r="258" s="108" customFormat="1" x14ac:dyDescent="0.3"/>
    <row r="259" s="108" customFormat="1" x14ac:dyDescent="0.3"/>
    <row r="260" s="108" customFormat="1" x14ac:dyDescent="0.3"/>
    <row r="261" s="108" customFormat="1" x14ac:dyDescent="0.3"/>
    <row r="262" s="108" customFormat="1" x14ac:dyDescent="0.3"/>
    <row r="263" s="108" customFormat="1" x14ac:dyDescent="0.3"/>
    <row r="264" s="108" customFormat="1" x14ac:dyDescent="0.3"/>
    <row r="265" s="108" customFormat="1" x14ac:dyDescent="0.3"/>
    <row r="266" s="108" customFormat="1" x14ac:dyDescent="0.3"/>
    <row r="267" s="108" customFormat="1" x14ac:dyDescent="0.3"/>
    <row r="268" s="108" customFormat="1" x14ac:dyDescent="0.3"/>
    <row r="269" s="108" customFormat="1" x14ac:dyDescent="0.3"/>
    <row r="270" s="108" customFormat="1" x14ac:dyDescent="0.3"/>
    <row r="271" s="108" customFormat="1" x14ac:dyDescent="0.3"/>
    <row r="272" s="108" customFormat="1" x14ac:dyDescent="0.3"/>
    <row r="273" s="108" customFormat="1" x14ac:dyDescent="0.3"/>
    <row r="274" s="108" customFormat="1" x14ac:dyDescent="0.3"/>
    <row r="275" s="108" customFormat="1" x14ac:dyDescent="0.3"/>
    <row r="276" s="108" customFormat="1" x14ac:dyDescent="0.3"/>
    <row r="277" s="108" customFormat="1" x14ac:dyDescent="0.3"/>
    <row r="278" s="108" customFormat="1" x14ac:dyDescent="0.3"/>
    <row r="279" s="108" customFormat="1" x14ac:dyDescent="0.3"/>
    <row r="280" s="108" customFormat="1" x14ac:dyDescent="0.3"/>
    <row r="281" s="108" customFormat="1" x14ac:dyDescent="0.3"/>
    <row r="282" s="108" customFormat="1" x14ac:dyDescent="0.3"/>
    <row r="283" s="108" customFormat="1" x14ac:dyDescent="0.3"/>
    <row r="284" s="108" customFormat="1" x14ac:dyDescent="0.3"/>
    <row r="285" s="108" customFormat="1" x14ac:dyDescent="0.3"/>
    <row r="286" s="108" customFormat="1" x14ac:dyDescent="0.3"/>
    <row r="287" s="108" customFormat="1" x14ac:dyDescent="0.3"/>
    <row r="288" s="108" customFormat="1" x14ac:dyDescent="0.3"/>
    <row r="289" s="108" customFormat="1" x14ac:dyDescent="0.3"/>
    <row r="290" s="108" customFormat="1" x14ac:dyDescent="0.3"/>
    <row r="291" s="108" customFormat="1" x14ac:dyDescent="0.3"/>
    <row r="292" s="108" customFormat="1" x14ac:dyDescent="0.3"/>
    <row r="293" s="108" customFormat="1" x14ac:dyDescent="0.3"/>
    <row r="294" s="108" customFormat="1" x14ac:dyDescent="0.3"/>
    <row r="295" s="108" customFormat="1" x14ac:dyDescent="0.3"/>
    <row r="296" s="108" customFormat="1" x14ac:dyDescent="0.3"/>
    <row r="297" s="108" customFormat="1" x14ac:dyDescent="0.3"/>
    <row r="298" s="108" customFormat="1" x14ac:dyDescent="0.3"/>
    <row r="299" s="108" customFormat="1" x14ac:dyDescent="0.3"/>
    <row r="300" s="108" customFormat="1" x14ac:dyDescent="0.3"/>
    <row r="301" s="108" customFormat="1" x14ac:dyDescent="0.3"/>
    <row r="302" s="108" customFormat="1" x14ac:dyDescent="0.3"/>
    <row r="303" s="108" customFormat="1" x14ac:dyDescent="0.3"/>
    <row r="304" s="108" customFormat="1" x14ac:dyDescent="0.3"/>
    <row r="305" s="108" customFormat="1" x14ac:dyDescent="0.3"/>
    <row r="306" s="108" customFormat="1" x14ac:dyDescent="0.3"/>
    <row r="307" s="108" customFormat="1" x14ac:dyDescent="0.3"/>
    <row r="308" s="108" customFormat="1" x14ac:dyDescent="0.3"/>
    <row r="309" s="108" customFormat="1" x14ac:dyDescent="0.3"/>
    <row r="310" s="108" customFormat="1" x14ac:dyDescent="0.3"/>
    <row r="311" s="108" customFormat="1" x14ac:dyDescent="0.3"/>
    <row r="312" s="108" customFormat="1" x14ac:dyDescent="0.3"/>
    <row r="313" s="108" customFormat="1" x14ac:dyDescent="0.3"/>
    <row r="314" s="108" customFormat="1" x14ac:dyDescent="0.3"/>
    <row r="315" s="108" customFormat="1" x14ac:dyDescent="0.3"/>
    <row r="316" s="108" customFormat="1" x14ac:dyDescent="0.3"/>
    <row r="317" s="108" customFormat="1" x14ac:dyDescent="0.3"/>
    <row r="318" s="108" customFormat="1" x14ac:dyDescent="0.3"/>
    <row r="319" s="108" customFormat="1" x14ac:dyDescent="0.3"/>
    <row r="320" s="108" customFormat="1" x14ac:dyDescent="0.3"/>
    <row r="321" s="108" customFormat="1" x14ac:dyDescent="0.3"/>
    <row r="322" s="108" customFormat="1" x14ac:dyDescent="0.3"/>
    <row r="323" s="108" customFormat="1" x14ac:dyDescent="0.3"/>
    <row r="324" s="108" customFormat="1" x14ac:dyDescent="0.3"/>
    <row r="325" s="108" customFormat="1" x14ac:dyDescent="0.3"/>
    <row r="326" s="108" customFormat="1" x14ac:dyDescent="0.3"/>
    <row r="327" s="108" customFormat="1" x14ac:dyDescent="0.3"/>
    <row r="328" s="108" customFormat="1" x14ac:dyDescent="0.3"/>
    <row r="329" s="108" customFormat="1" x14ac:dyDescent="0.3"/>
    <row r="330" s="108" customFormat="1" x14ac:dyDescent="0.3"/>
    <row r="331" s="108" customFormat="1" x14ac:dyDescent="0.3"/>
    <row r="332" s="108" customFormat="1" x14ac:dyDescent="0.3"/>
    <row r="333" s="108" customFormat="1" x14ac:dyDescent="0.3"/>
    <row r="334" s="108" customFormat="1" x14ac:dyDescent="0.3"/>
    <row r="335" s="108" customFormat="1" x14ac:dyDescent="0.3"/>
    <row r="336" s="108" customFormat="1" x14ac:dyDescent="0.3"/>
    <row r="337" s="108" customFormat="1" x14ac:dyDescent="0.3"/>
    <row r="338" s="108" customFormat="1" x14ac:dyDescent="0.3"/>
    <row r="339" s="108" customFormat="1" x14ac:dyDescent="0.3"/>
    <row r="340" s="108" customFormat="1" x14ac:dyDescent="0.3"/>
    <row r="341" s="108" customFormat="1" x14ac:dyDescent="0.3"/>
    <row r="342" s="108" customFormat="1" x14ac:dyDescent="0.3"/>
    <row r="343" s="108" customFormat="1" x14ac:dyDescent="0.3"/>
    <row r="344" s="108" customFormat="1" x14ac:dyDescent="0.3"/>
    <row r="345" s="108" customFormat="1" x14ac:dyDescent="0.3"/>
    <row r="346" s="108" customFormat="1" x14ac:dyDescent="0.3"/>
    <row r="347" s="108" customFormat="1" x14ac:dyDescent="0.3"/>
    <row r="348" s="108" customFormat="1" x14ac:dyDescent="0.3"/>
    <row r="349" s="108" customFormat="1" x14ac:dyDescent="0.3"/>
    <row r="350" s="108" customFormat="1" x14ac:dyDescent="0.3"/>
    <row r="351" s="108" customFormat="1" x14ac:dyDescent="0.3"/>
    <row r="352" s="108" customFormat="1" x14ac:dyDescent="0.3"/>
    <row r="353" s="108" customFormat="1" x14ac:dyDescent="0.3"/>
    <row r="354" s="108" customFormat="1" x14ac:dyDescent="0.3"/>
    <row r="355" s="108" customFormat="1" x14ac:dyDescent="0.3"/>
    <row r="356" s="108" customFormat="1" x14ac:dyDescent="0.3"/>
    <row r="357" s="108" customFormat="1" x14ac:dyDescent="0.3"/>
    <row r="358" s="108" customFormat="1" x14ac:dyDescent="0.3"/>
    <row r="359" s="108" customFormat="1" x14ac:dyDescent="0.3"/>
    <row r="360" s="108" customFormat="1" x14ac:dyDescent="0.3"/>
    <row r="361" s="108" customFormat="1" x14ac:dyDescent="0.3"/>
    <row r="362" s="108" customFormat="1" x14ac:dyDescent="0.3"/>
    <row r="363" s="108" customFormat="1" x14ac:dyDescent="0.3"/>
    <row r="364" s="108" customFormat="1" x14ac:dyDescent="0.3"/>
    <row r="365" s="108" customFormat="1" x14ac:dyDescent="0.3"/>
    <row r="366" s="108" customFormat="1" x14ac:dyDescent="0.3"/>
    <row r="367" s="108" customFormat="1" x14ac:dyDescent="0.3"/>
    <row r="368" s="108" customFormat="1" x14ac:dyDescent="0.3"/>
    <row r="369" s="108" customFormat="1" x14ac:dyDescent="0.3"/>
    <row r="370" s="108" customFormat="1" x14ac:dyDescent="0.3"/>
    <row r="371" s="108" customFormat="1" x14ac:dyDescent="0.3"/>
    <row r="372" s="108" customFormat="1" x14ac:dyDescent="0.3"/>
    <row r="373" s="108" customFormat="1" x14ac:dyDescent="0.3"/>
    <row r="374" s="108" customFormat="1" x14ac:dyDescent="0.3"/>
    <row r="375" s="108" customFormat="1" x14ac:dyDescent="0.3"/>
    <row r="376" s="108" customFormat="1" x14ac:dyDescent="0.3"/>
    <row r="377" s="108" customFormat="1" x14ac:dyDescent="0.3"/>
    <row r="378" s="108" customFormat="1" x14ac:dyDescent="0.3"/>
    <row r="379" s="108" customFormat="1" x14ac:dyDescent="0.3"/>
    <row r="380" s="108" customFormat="1" x14ac:dyDescent="0.3"/>
    <row r="381" s="108" customFormat="1" x14ac:dyDescent="0.3"/>
    <row r="382" s="108" customFormat="1" x14ac:dyDescent="0.3"/>
    <row r="383" s="108" customFormat="1" x14ac:dyDescent="0.3"/>
    <row r="384" s="108" customFormat="1" x14ac:dyDescent="0.3"/>
    <row r="385" s="108" customFormat="1" x14ac:dyDescent="0.3"/>
    <row r="386" s="108" customFormat="1" x14ac:dyDescent="0.3"/>
    <row r="387" s="108" customFormat="1" x14ac:dyDescent="0.3"/>
    <row r="388" s="108" customFormat="1" x14ac:dyDescent="0.3"/>
    <row r="389" s="108" customFormat="1" x14ac:dyDescent="0.3"/>
    <row r="390" s="108" customFormat="1" x14ac:dyDescent="0.3"/>
    <row r="391" s="108" customFormat="1" x14ac:dyDescent="0.3"/>
    <row r="392" s="108" customFormat="1" x14ac:dyDescent="0.3"/>
    <row r="393" s="108" customFormat="1" x14ac:dyDescent="0.3"/>
    <row r="394" s="108" customFormat="1" x14ac:dyDescent="0.3"/>
    <row r="395" s="108" customFormat="1" x14ac:dyDescent="0.3"/>
    <row r="396" s="108" customFormat="1" x14ac:dyDescent="0.3"/>
    <row r="397" s="108" customFormat="1" x14ac:dyDescent="0.3"/>
    <row r="398" s="108" customFormat="1" x14ac:dyDescent="0.3"/>
    <row r="399" s="108" customFormat="1" x14ac:dyDescent="0.3"/>
    <row r="400" s="108" customFormat="1" x14ac:dyDescent="0.3"/>
    <row r="401" s="108" customFormat="1" x14ac:dyDescent="0.3"/>
    <row r="402" s="108" customFormat="1" x14ac:dyDescent="0.3"/>
    <row r="403" s="108" customFormat="1" x14ac:dyDescent="0.3"/>
    <row r="404" s="108" customFormat="1" x14ac:dyDescent="0.3"/>
    <row r="405" s="108" customFormat="1" x14ac:dyDescent="0.3"/>
    <row r="406" s="108" customFormat="1" x14ac:dyDescent="0.3"/>
    <row r="407" s="108" customFormat="1" x14ac:dyDescent="0.3"/>
    <row r="408" s="108" customFormat="1" x14ac:dyDescent="0.3"/>
    <row r="409" s="108" customFormat="1" x14ac:dyDescent="0.3"/>
    <row r="410" s="108" customFormat="1" x14ac:dyDescent="0.3"/>
    <row r="411" s="108" customFormat="1" x14ac:dyDescent="0.3"/>
    <row r="412" s="108" customFormat="1" x14ac:dyDescent="0.3"/>
    <row r="413" s="108" customFormat="1" x14ac:dyDescent="0.3"/>
    <row r="414" s="108" customFormat="1" x14ac:dyDescent="0.3"/>
    <row r="415" s="108" customFormat="1" x14ac:dyDescent="0.3"/>
    <row r="416" s="108" customFormat="1" x14ac:dyDescent="0.3"/>
    <row r="417" s="108" customFormat="1" x14ac:dyDescent="0.3"/>
    <row r="418" s="108" customFormat="1" x14ac:dyDescent="0.3"/>
    <row r="419" s="108" customFormat="1" x14ac:dyDescent="0.3"/>
    <row r="420" s="108" customFormat="1" x14ac:dyDescent="0.3"/>
    <row r="421" s="108" customFormat="1" x14ac:dyDescent="0.3"/>
    <row r="422" s="108" customFormat="1" x14ac:dyDescent="0.3"/>
    <row r="423" s="108" customFormat="1" x14ac:dyDescent="0.3"/>
    <row r="424" s="108" customFormat="1" x14ac:dyDescent="0.3"/>
    <row r="425" s="108" customFormat="1" x14ac:dyDescent="0.3"/>
    <row r="426" s="108" customFormat="1" x14ac:dyDescent="0.3"/>
    <row r="427" s="108" customFormat="1" x14ac:dyDescent="0.3"/>
    <row r="428" s="108" customFormat="1" x14ac:dyDescent="0.3"/>
    <row r="429" s="108" customFormat="1" x14ac:dyDescent="0.3"/>
    <row r="430" s="108" customFormat="1" x14ac:dyDescent="0.3"/>
    <row r="431" s="108" customFormat="1" x14ac:dyDescent="0.3"/>
    <row r="432" s="108" customFormat="1" x14ac:dyDescent="0.3"/>
    <row r="433" s="108" customFormat="1" x14ac:dyDescent="0.3"/>
    <row r="434" s="108" customFormat="1" x14ac:dyDescent="0.3"/>
    <row r="435" s="108" customFormat="1" x14ac:dyDescent="0.3"/>
    <row r="436" s="108" customFormat="1" x14ac:dyDescent="0.3"/>
    <row r="437" s="108" customFormat="1" x14ac:dyDescent="0.3"/>
    <row r="438" s="108" customFormat="1" x14ac:dyDescent="0.3"/>
    <row r="439" s="108" customFormat="1" x14ac:dyDescent="0.3"/>
    <row r="440" s="108" customFormat="1" x14ac:dyDescent="0.3"/>
    <row r="441" s="108" customFormat="1" x14ac:dyDescent="0.3"/>
    <row r="442" s="108" customFormat="1" x14ac:dyDescent="0.3"/>
    <row r="443" s="108" customFormat="1" x14ac:dyDescent="0.3"/>
    <row r="444" s="108" customFormat="1" x14ac:dyDescent="0.3"/>
    <row r="445" s="108" customFormat="1" x14ac:dyDescent="0.3"/>
    <row r="446" s="108" customFormat="1" x14ac:dyDescent="0.3"/>
    <row r="447" s="108" customFormat="1" x14ac:dyDescent="0.3"/>
    <row r="448" s="108" customFormat="1" x14ac:dyDescent="0.3"/>
    <row r="449" spans="3:6" s="108" customFormat="1" x14ac:dyDescent="0.3"/>
    <row r="450" spans="3:6" s="108" customFormat="1" x14ac:dyDescent="0.3"/>
    <row r="451" spans="3:6" s="108" customFormat="1" x14ac:dyDescent="0.3"/>
    <row r="452" spans="3:6" s="108" customFormat="1" x14ac:dyDescent="0.3"/>
    <row r="453" spans="3:6" s="108" customFormat="1" x14ac:dyDescent="0.3"/>
    <row r="454" spans="3:6" s="108" customFormat="1" x14ac:dyDescent="0.3"/>
    <row r="455" spans="3:6" s="108" customFormat="1" x14ac:dyDescent="0.3"/>
    <row r="456" spans="3:6" s="108" customFormat="1" x14ac:dyDescent="0.3"/>
    <row r="457" spans="3:6" s="108" customFormat="1" x14ac:dyDescent="0.3"/>
    <row r="458" spans="3:6" s="108" customFormat="1" x14ac:dyDescent="0.3"/>
    <row r="459" spans="3:6" s="108" customFormat="1" x14ac:dyDescent="0.3"/>
    <row r="460" spans="3:6" s="108" customFormat="1" x14ac:dyDescent="0.3"/>
    <row r="461" spans="3:6" s="108" customFormat="1" x14ac:dyDescent="0.3"/>
    <row r="462" spans="3:6" s="108" customFormat="1" x14ac:dyDescent="0.3"/>
    <row r="463" spans="3:6" s="108" customFormat="1" x14ac:dyDescent="0.3"/>
    <row r="464" spans="3:6" s="108" customFormat="1" x14ac:dyDescent="0.3">
      <c r="C464" s="106"/>
      <c r="D464" s="106"/>
      <c r="E464" s="106"/>
      <c r="F464" s="106"/>
    </row>
    <row r="465" spans="3:6" s="108" customFormat="1" x14ac:dyDescent="0.3">
      <c r="C465" s="106"/>
      <c r="D465" s="106"/>
      <c r="E465" s="106"/>
      <c r="F465" s="106"/>
    </row>
    <row r="466" spans="3:6" s="108" customFormat="1" x14ac:dyDescent="0.3">
      <c r="C466" s="106"/>
      <c r="D466" s="106"/>
      <c r="E466" s="106"/>
      <c r="F466" s="106"/>
    </row>
    <row r="467" spans="3:6" s="108" customFormat="1" x14ac:dyDescent="0.3">
      <c r="C467" s="106"/>
      <c r="D467" s="106"/>
      <c r="E467" s="106"/>
      <c r="F467" s="106"/>
    </row>
    <row r="468" spans="3:6" s="108" customFormat="1" x14ac:dyDescent="0.3">
      <c r="C468" s="106"/>
      <c r="D468" s="106"/>
      <c r="E468" s="106"/>
      <c r="F468" s="106"/>
    </row>
    <row r="469" spans="3:6" s="108" customFormat="1" x14ac:dyDescent="0.3">
      <c r="C469" s="106"/>
      <c r="D469" s="106"/>
      <c r="E469" s="106"/>
      <c r="F469" s="106"/>
    </row>
    <row r="470" spans="3:6" s="108" customFormat="1" x14ac:dyDescent="0.3">
      <c r="C470" s="106"/>
      <c r="D470" s="106"/>
      <c r="E470" s="106"/>
      <c r="F470" s="106"/>
    </row>
    <row r="471" spans="3:6" s="108" customFormat="1" x14ac:dyDescent="0.3">
      <c r="C471" s="106"/>
      <c r="D471" s="106"/>
      <c r="E471" s="106"/>
      <c r="F471" s="106"/>
    </row>
    <row r="472" spans="3:6" s="108" customFormat="1" x14ac:dyDescent="0.3">
      <c r="C472" s="106"/>
      <c r="D472" s="106"/>
      <c r="E472" s="106"/>
      <c r="F472" s="106"/>
    </row>
    <row r="473" spans="3:6" s="108" customFormat="1" x14ac:dyDescent="0.3">
      <c r="C473" s="106"/>
      <c r="D473" s="106"/>
      <c r="E473" s="106"/>
      <c r="F473" s="106"/>
    </row>
    <row r="474" spans="3:6" s="108" customFormat="1" x14ac:dyDescent="0.3">
      <c r="C474" s="106"/>
      <c r="D474" s="106"/>
      <c r="E474" s="106"/>
      <c r="F474" s="106"/>
    </row>
    <row r="475" spans="3:6" s="108" customFormat="1" x14ac:dyDescent="0.3">
      <c r="C475" s="106"/>
      <c r="D475" s="106"/>
      <c r="E475" s="106"/>
      <c r="F475" s="106"/>
    </row>
    <row r="476" spans="3:6" s="108" customFormat="1" x14ac:dyDescent="0.3">
      <c r="C476" s="106"/>
      <c r="D476" s="106"/>
      <c r="E476" s="106"/>
      <c r="F476" s="106"/>
    </row>
    <row r="477" spans="3:6" s="108" customFormat="1" x14ac:dyDescent="0.3">
      <c r="C477" s="106"/>
      <c r="D477" s="106"/>
      <c r="E477" s="106"/>
      <c r="F477" s="106"/>
    </row>
    <row r="478" spans="3:6" s="108" customFormat="1" x14ac:dyDescent="0.3">
      <c r="C478" s="106"/>
      <c r="D478" s="106"/>
      <c r="E478" s="106"/>
      <c r="F478" s="106"/>
    </row>
    <row r="479" spans="3:6" s="108" customFormat="1" x14ac:dyDescent="0.3">
      <c r="C479" s="106"/>
      <c r="D479" s="106"/>
      <c r="E479" s="106"/>
      <c r="F479" s="106"/>
    </row>
    <row r="480" spans="3:6" s="108" customFormat="1" x14ac:dyDescent="0.3">
      <c r="C480" s="106"/>
      <c r="D480" s="106"/>
      <c r="E480" s="106"/>
      <c r="F480" s="106"/>
    </row>
    <row r="481" spans="3:6" s="108" customFormat="1" x14ac:dyDescent="0.3">
      <c r="C481" s="106"/>
      <c r="D481" s="106"/>
      <c r="E481" s="106"/>
      <c r="F481" s="106"/>
    </row>
    <row r="482" spans="3:6" s="108" customFormat="1" x14ac:dyDescent="0.3">
      <c r="C482" s="106"/>
      <c r="D482" s="106"/>
      <c r="E482" s="106"/>
      <c r="F482" s="106"/>
    </row>
    <row r="483" spans="3:6" s="108" customFormat="1" x14ac:dyDescent="0.3">
      <c r="C483" s="106"/>
      <c r="D483" s="106"/>
      <c r="E483" s="106"/>
      <c r="F483" s="106"/>
    </row>
    <row r="484" spans="3:6" s="108" customFormat="1" x14ac:dyDescent="0.3">
      <c r="C484" s="106"/>
      <c r="D484" s="106"/>
      <c r="E484" s="106"/>
      <c r="F484" s="106"/>
    </row>
    <row r="485" spans="3:6" s="108" customFormat="1" x14ac:dyDescent="0.3">
      <c r="C485" s="106"/>
      <c r="D485" s="106"/>
      <c r="E485" s="106"/>
      <c r="F485" s="106"/>
    </row>
    <row r="486" spans="3:6" s="108" customFormat="1" x14ac:dyDescent="0.3">
      <c r="C486" s="106"/>
      <c r="D486" s="106"/>
      <c r="E486" s="106"/>
      <c r="F486" s="106"/>
    </row>
    <row r="487" spans="3:6" s="108" customFormat="1" x14ac:dyDescent="0.3">
      <c r="C487" s="106"/>
      <c r="D487" s="106"/>
      <c r="E487" s="106"/>
      <c r="F487" s="106"/>
    </row>
    <row r="488" spans="3:6" s="108" customFormat="1" x14ac:dyDescent="0.3">
      <c r="C488" s="106"/>
      <c r="D488" s="106"/>
      <c r="E488" s="106"/>
      <c r="F488" s="106"/>
    </row>
    <row r="489" spans="3:6" s="108" customFormat="1" x14ac:dyDescent="0.3">
      <c r="C489" s="106"/>
      <c r="D489" s="106"/>
      <c r="E489" s="106"/>
      <c r="F489" s="106"/>
    </row>
    <row r="490" spans="3:6" s="108" customFormat="1" x14ac:dyDescent="0.3">
      <c r="C490" s="106"/>
      <c r="D490" s="106"/>
      <c r="E490" s="106"/>
      <c r="F490" s="106"/>
    </row>
    <row r="491" spans="3:6" s="108" customFormat="1" x14ac:dyDescent="0.3">
      <c r="C491" s="106"/>
      <c r="D491" s="106"/>
      <c r="E491" s="106"/>
      <c r="F491" s="106"/>
    </row>
    <row r="492" spans="3:6" s="108" customFormat="1" x14ac:dyDescent="0.3">
      <c r="C492" s="106"/>
      <c r="D492" s="106"/>
      <c r="E492" s="106"/>
      <c r="F492" s="106"/>
    </row>
    <row r="493" spans="3:6" s="108" customFormat="1" x14ac:dyDescent="0.3">
      <c r="C493" s="106"/>
      <c r="D493" s="106"/>
      <c r="E493" s="106"/>
      <c r="F493" s="106"/>
    </row>
    <row r="494" spans="3:6" s="108" customFormat="1" x14ac:dyDescent="0.3">
      <c r="C494" s="106"/>
      <c r="D494" s="106"/>
      <c r="E494" s="106"/>
      <c r="F494" s="106"/>
    </row>
    <row r="495" spans="3:6" s="108" customFormat="1" x14ac:dyDescent="0.3">
      <c r="C495" s="106"/>
      <c r="D495" s="106"/>
      <c r="E495" s="106"/>
      <c r="F495" s="106"/>
    </row>
    <row r="496" spans="3:6" s="108" customFormat="1" x14ac:dyDescent="0.3">
      <c r="C496" s="106"/>
      <c r="D496" s="106"/>
      <c r="E496" s="106"/>
      <c r="F496" s="106"/>
    </row>
    <row r="497" spans="3:6" s="108" customFormat="1" x14ac:dyDescent="0.3">
      <c r="C497" s="106"/>
      <c r="D497" s="106"/>
      <c r="E497" s="106"/>
      <c r="F497" s="106"/>
    </row>
    <row r="498" spans="3:6" s="108" customFormat="1" x14ac:dyDescent="0.3">
      <c r="C498" s="106"/>
      <c r="D498" s="106"/>
      <c r="E498" s="106"/>
      <c r="F498" s="106"/>
    </row>
    <row r="499" spans="3:6" s="108" customFormat="1" x14ac:dyDescent="0.3">
      <c r="C499" s="106"/>
      <c r="D499" s="106"/>
      <c r="E499" s="106"/>
      <c r="F499" s="106"/>
    </row>
    <row r="500" spans="3:6" s="108" customFormat="1" x14ac:dyDescent="0.3">
      <c r="C500" s="106"/>
      <c r="D500" s="106"/>
      <c r="E500" s="106"/>
      <c r="F500" s="106"/>
    </row>
    <row r="501" spans="3:6" s="108" customFormat="1" x14ac:dyDescent="0.3">
      <c r="C501" s="106"/>
      <c r="D501" s="106"/>
      <c r="E501" s="106"/>
      <c r="F501" s="106"/>
    </row>
    <row r="502" spans="3:6" s="108" customFormat="1" x14ac:dyDescent="0.3">
      <c r="C502" s="106"/>
      <c r="D502" s="106"/>
      <c r="E502" s="106"/>
      <c r="F502" s="106"/>
    </row>
    <row r="503" spans="3:6" s="108" customFormat="1" x14ac:dyDescent="0.3">
      <c r="C503" s="106"/>
      <c r="D503" s="106"/>
      <c r="E503" s="106"/>
      <c r="F503" s="106"/>
    </row>
    <row r="504" spans="3:6" s="108" customFormat="1" x14ac:dyDescent="0.3">
      <c r="C504" s="106"/>
      <c r="D504" s="106"/>
      <c r="E504" s="106"/>
      <c r="F504" s="106"/>
    </row>
    <row r="505" spans="3:6" s="108" customFormat="1" x14ac:dyDescent="0.3">
      <c r="C505" s="106"/>
      <c r="D505" s="106"/>
      <c r="E505" s="106"/>
      <c r="F505" s="106"/>
    </row>
    <row r="506" spans="3:6" s="108" customFormat="1" x14ac:dyDescent="0.3">
      <c r="C506" s="106"/>
      <c r="D506" s="106"/>
      <c r="E506" s="106"/>
      <c r="F506" s="106"/>
    </row>
    <row r="507" spans="3:6" s="108" customFormat="1" x14ac:dyDescent="0.3">
      <c r="C507" s="106"/>
      <c r="D507" s="106"/>
      <c r="E507" s="106"/>
      <c r="F507" s="106"/>
    </row>
    <row r="508" spans="3:6" s="108" customFormat="1" x14ac:dyDescent="0.3">
      <c r="C508" s="106"/>
      <c r="D508" s="106"/>
      <c r="E508" s="106"/>
      <c r="F508" s="106"/>
    </row>
    <row r="509" spans="3:6" s="108" customFormat="1" x14ac:dyDescent="0.3">
      <c r="C509" s="106"/>
      <c r="D509" s="106"/>
      <c r="E509" s="106"/>
      <c r="F509" s="106"/>
    </row>
    <row r="510" spans="3:6" s="108" customFormat="1" x14ac:dyDescent="0.3">
      <c r="C510" s="106"/>
      <c r="D510" s="106"/>
      <c r="E510" s="106"/>
      <c r="F510" s="106"/>
    </row>
    <row r="511" spans="3:6" s="108" customFormat="1" x14ac:dyDescent="0.3">
      <c r="C511" s="106"/>
      <c r="D511" s="106"/>
      <c r="E511" s="106"/>
      <c r="F511" s="106"/>
    </row>
    <row r="512" spans="3:6" s="108" customFormat="1" x14ac:dyDescent="0.3">
      <c r="C512" s="106"/>
      <c r="D512" s="106"/>
      <c r="E512" s="106"/>
      <c r="F512" s="106"/>
    </row>
    <row r="513" spans="3:6" s="108" customFormat="1" x14ac:dyDescent="0.3">
      <c r="C513" s="106"/>
      <c r="D513" s="106"/>
      <c r="E513" s="106"/>
      <c r="F513" s="106"/>
    </row>
    <row r="514" spans="3:6" s="108" customFormat="1" x14ac:dyDescent="0.3">
      <c r="C514" s="106"/>
      <c r="D514" s="106"/>
      <c r="E514" s="106"/>
      <c r="F514" s="106"/>
    </row>
    <row r="515" spans="3:6" s="108" customFormat="1" x14ac:dyDescent="0.3">
      <c r="C515" s="106"/>
      <c r="D515" s="106"/>
      <c r="E515" s="106"/>
      <c r="F515" s="106"/>
    </row>
    <row r="516" spans="3:6" s="108" customFormat="1" x14ac:dyDescent="0.3">
      <c r="C516" s="106"/>
      <c r="D516" s="106"/>
      <c r="E516" s="106"/>
      <c r="F516" s="106"/>
    </row>
    <row r="517" spans="3:6" s="108" customFormat="1" x14ac:dyDescent="0.3">
      <c r="C517" s="106"/>
      <c r="D517" s="106"/>
      <c r="E517" s="106"/>
      <c r="F517" s="106"/>
    </row>
    <row r="518" spans="3:6" s="108" customFormat="1" x14ac:dyDescent="0.3">
      <c r="C518" s="106"/>
      <c r="D518" s="106"/>
      <c r="E518" s="106"/>
      <c r="F518" s="106"/>
    </row>
    <row r="519" spans="3:6" s="108" customFormat="1" x14ac:dyDescent="0.3">
      <c r="C519" s="106"/>
      <c r="D519" s="106"/>
      <c r="E519" s="106"/>
      <c r="F519" s="106"/>
    </row>
    <row r="520" spans="3:6" s="108" customFormat="1" x14ac:dyDescent="0.3">
      <c r="C520" s="106"/>
      <c r="D520" s="106"/>
      <c r="E520" s="106"/>
      <c r="F520" s="106"/>
    </row>
    <row r="521" spans="3:6" s="108" customFormat="1" x14ac:dyDescent="0.3">
      <c r="C521" s="106"/>
      <c r="D521" s="106"/>
      <c r="E521" s="106"/>
      <c r="F521" s="106"/>
    </row>
    <row r="522" spans="3:6" s="108" customFormat="1" x14ac:dyDescent="0.3">
      <c r="C522" s="106"/>
      <c r="D522" s="106"/>
      <c r="E522" s="106"/>
      <c r="F522" s="106"/>
    </row>
    <row r="523" spans="3:6" s="108" customFormat="1" x14ac:dyDescent="0.3">
      <c r="C523" s="106"/>
      <c r="D523" s="106"/>
      <c r="E523" s="106"/>
      <c r="F523" s="106"/>
    </row>
    <row r="524" spans="3:6" s="108" customFormat="1" x14ac:dyDescent="0.3">
      <c r="C524" s="106"/>
      <c r="D524" s="106"/>
      <c r="E524" s="106"/>
      <c r="F524" s="106"/>
    </row>
    <row r="525" spans="3:6" s="108" customFormat="1" x14ac:dyDescent="0.3">
      <c r="C525" s="106"/>
      <c r="D525" s="106"/>
      <c r="E525" s="106"/>
      <c r="F525" s="106"/>
    </row>
    <row r="526" spans="3:6" s="108" customFormat="1" x14ac:dyDescent="0.3">
      <c r="C526" s="106"/>
      <c r="D526" s="106"/>
      <c r="E526" s="106"/>
      <c r="F526" s="106"/>
    </row>
    <row r="527" spans="3:6" s="108" customFormat="1" x14ac:dyDescent="0.3">
      <c r="C527" s="106"/>
      <c r="D527" s="106"/>
      <c r="E527" s="106"/>
      <c r="F527" s="106"/>
    </row>
    <row r="528" spans="3:6" s="108" customFormat="1" x14ac:dyDescent="0.3">
      <c r="C528" s="106"/>
      <c r="D528" s="106"/>
      <c r="E528" s="106"/>
      <c r="F528" s="106"/>
    </row>
    <row r="529" spans="3:6" s="108" customFormat="1" x14ac:dyDescent="0.3">
      <c r="C529" s="106"/>
      <c r="D529" s="106"/>
      <c r="E529" s="106"/>
      <c r="F529" s="106"/>
    </row>
    <row r="530" spans="3:6" s="108" customFormat="1" x14ac:dyDescent="0.3">
      <c r="C530" s="106"/>
      <c r="D530" s="106"/>
      <c r="E530" s="106"/>
      <c r="F530" s="106"/>
    </row>
    <row r="531" spans="3:6" s="108" customFormat="1" x14ac:dyDescent="0.3">
      <c r="C531" s="106"/>
      <c r="D531" s="106"/>
      <c r="E531" s="106"/>
      <c r="F531" s="106"/>
    </row>
    <row r="532" spans="3:6" s="108" customFormat="1" x14ac:dyDescent="0.3">
      <c r="C532" s="106"/>
      <c r="D532" s="106"/>
      <c r="E532" s="106"/>
      <c r="F532" s="106"/>
    </row>
    <row r="533" spans="3:6" s="108" customFormat="1" x14ac:dyDescent="0.3">
      <c r="C533" s="106"/>
      <c r="D533" s="106"/>
      <c r="E533" s="106"/>
      <c r="F533" s="106"/>
    </row>
    <row r="534" spans="3:6" s="108" customFormat="1" x14ac:dyDescent="0.3">
      <c r="C534" s="106"/>
      <c r="D534" s="106"/>
      <c r="E534" s="106"/>
      <c r="F534" s="106"/>
    </row>
    <row r="535" spans="3:6" s="108" customFormat="1" x14ac:dyDescent="0.3">
      <c r="C535" s="106"/>
      <c r="D535" s="106"/>
      <c r="E535" s="106"/>
      <c r="F535" s="106"/>
    </row>
    <row r="536" spans="3:6" s="108" customFormat="1" x14ac:dyDescent="0.3">
      <c r="C536" s="106"/>
      <c r="D536" s="106"/>
      <c r="E536" s="106"/>
      <c r="F536" s="106"/>
    </row>
    <row r="537" spans="3:6" s="108" customFormat="1" x14ac:dyDescent="0.3">
      <c r="C537" s="106"/>
      <c r="D537" s="106"/>
      <c r="E537" s="106"/>
      <c r="F537" s="106"/>
    </row>
    <row r="538" spans="3:6" s="108" customFormat="1" x14ac:dyDescent="0.3">
      <c r="C538" s="106"/>
      <c r="D538" s="106"/>
      <c r="E538" s="106"/>
      <c r="F538" s="106"/>
    </row>
    <row r="539" spans="3:6" s="108" customFormat="1" x14ac:dyDescent="0.3">
      <c r="C539" s="106"/>
      <c r="D539" s="106"/>
      <c r="E539" s="106"/>
      <c r="F539" s="106"/>
    </row>
    <row r="540" spans="3:6" s="108" customFormat="1" x14ac:dyDescent="0.3">
      <c r="C540" s="106"/>
      <c r="D540" s="106"/>
      <c r="E540" s="106"/>
      <c r="F540" s="106"/>
    </row>
    <row r="541" spans="3:6" s="108" customFormat="1" x14ac:dyDescent="0.3">
      <c r="C541" s="106"/>
      <c r="D541" s="106"/>
      <c r="E541" s="106"/>
      <c r="F541" s="106"/>
    </row>
    <row r="542" spans="3:6" s="108" customFormat="1" x14ac:dyDescent="0.3">
      <c r="C542" s="106"/>
      <c r="D542" s="106"/>
      <c r="E542" s="106"/>
      <c r="F542" s="106"/>
    </row>
    <row r="543" spans="3:6" s="108" customFormat="1" x14ac:dyDescent="0.3">
      <c r="C543" s="106"/>
      <c r="D543" s="106"/>
      <c r="E543" s="106"/>
      <c r="F543" s="106"/>
    </row>
    <row r="544" spans="3:6" s="108" customFormat="1" x14ac:dyDescent="0.3">
      <c r="C544" s="106"/>
      <c r="D544" s="106"/>
      <c r="E544" s="106"/>
      <c r="F544" s="106"/>
    </row>
    <row r="545" spans="3:6" s="108" customFormat="1" x14ac:dyDescent="0.3">
      <c r="C545" s="106"/>
      <c r="D545" s="106"/>
      <c r="E545" s="106"/>
      <c r="F545" s="106"/>
    </row>
    <row r="546" spans="3:6" s="108" customFormat="1" x14ac:dyDescent="0.3">
      <c r="C546" s="106"/>
      <c r="D546" s="106"/>
      <c r="E546" s="106"/>
      <c r="F546" s="106"/>
    </row>
    <row r="547" spans="3:6" s="108" customFormat="1" x14ac:dyDescent="0.3">
      <c r="C547" s="106"/>
      <c r="D547" s="106"/>
      <c r="E547" s="106"/>
      <c r="F547" s="106"/>
    </row>
    <row r="548" spans="3:6" s="108" customFormat="1" x14ac:dyDescent="0.3">
      <c r="C548" s="106"/>
      <c r="D548" s="106"/>
      <c r="E548" s="106"/>
      <c r="F548" s="106"/>
    </row>
    <row r="549" spans="3:6" s="108" customFormat="1" x14ac:dyDescent="0.3">
      <c r="C549" s="106"/>
      <c r="D549" s="106"/>
      <c r="E549" s="106"/>
      <c r="F549" s="106"/>
    </row>
    <row r="550" spans="3:6" s="108" customFormat="1" x14ac:dyDescent="0.3">
      <c r="C550" s="106"/>
      <c r="D550" s="106"/>
      <c r="E550" s="106"/>
      <c r="F550" s="106"/>
    </row>
    <row r="551" spans="3:6" s="108" customFormat="1" x14ac:dyDescent="0.3">
      <c r="C551" s="106"/>
      <c r="D551" s="106"/>
      <c r="E551" s="106"/>
      <c r="F551" s="106"/>
    </row>
    <row r="552" spans="3:6" s="108" customFormat="1" x14ac:dyDescent="0.3">
      <c r="C552" s="106"/>
      <c r="D552" s="106"/>
      <c r="E552" s="106"/>
      <c r="F552" s="106"/>
    </row>
    <row r="553" spans="3:6" s="108" customFormat="1" x14ac:dyDescent="0.3">
      <c r="C553" s="106"/>
      <c r="D553" s="106"/>
      <c r="E553" s="106"/>
      <c r="F553" s="106"/>
    </row>
    <row r="554" spans="3:6" s="108" customFormat="1" x14ac:dyDescent="0.3">
      <c r="C554" s="106"/>
      <c r="D554" s="106"/>
      <c r="E554" s="106"/>
      <c r="F554" s="106"/>
    </row>
    <row r="555" spans="3:6" s="108" customFormat="1" x14ac:dyDescent="0.3">
      <c r="C555" s="106"/>
      <c r="D555" s="106"/>
      <c r="E555" s="106"/>
      <c r="F555" s="106"/>
    </row>
    <row r="556" spans="3:6" s="108" customFormat="1" x14ac:dyDescent="0.3">
      <c r="C556" s="106"/>
      <c r="D556" s="106"/>
      <c r="E556" s="106"/>
      <c r="F556" s="106"/>
    </row>
    <row r="557" spans="3:6" s="108" customFormat="1" x14ac:dyDescent="0.3">
      <c r="C557" s="106"/>
      <c r="D557" s="106"/>
      <c r="E557" s="106"/>
      <c r="F557" s="106"/>
    </row>
    <row r="558" spans="3:6" s="108" customFormat="1" x14ac:dyDescent="0.3">
      <c r="C558" s="106"/>
      <c r="D558" s="106"/>
      <c r="E558" s="106"/>
      <c r="F558" s="106"/>
    </row>
    <row r="559" spans="3:6" s="108" customFormat="1" x14ac:dyDescent="0.3">
      <c r="C559" s="106"/>
      <c r="D559" s="106"/>
      <c r="E559" s="106"/>
      <c r="F559" s="106"/>
    </row>
    <row r="560" spans="3:6" s="108" customFormat="1" x14ac:dyDescent="0.3">
      <c r="C560" s="106"/>
      <c r="D560" s="106"/>
      <c r="E560" s="106"/>
      <c r="F560" s="106"/>
    </row>
    <row r="561" spans="3:6" s="108" customFormat="1" x14ac:dyDescent="0.3">
      <c r="C561" s="106"/>
      <c r="D561" s="106"/>
      <c r="E561" s="106"/>
      <c r="F561" s="106"/>
    </row>
    <row r="562" spans="3:6" s="108" customFormat="1" x14ac:dyDescent="0.3">
      <c r="C562" s="106"/>
      <c r="D562" s="106"/>
      <c r="E562" s="106"/>
      <c r="F562" s="106"/>
    </row>
    <row r="563" spans="3:6" s="108" customFormat="1" x14ac:dyDescent="0.3">
      <c r="C563" s="106"/>
      <c r="D563" s="106"/>
      <c r="E563" s="106"/>
      <c r="F563" s="106"/>
    </row>
    <row r="564" spans="3:6" s="108" customFormat="1" x14ac:dyDescent="0.3">
      <c r="C564" s="106"/>
      <c r="D564" s="106"/>
      <c r="E564" s="106"/>
      <c r="F564" s="106"/>
    </row>
    <row r="565" spans="3:6" s="108" customFormat="1" x14ac:dyDescent="0.3">
      <c r="C565" s="106"/>
      <c r="D565" s="106"/>
      <c r="E565" s="106"/>
      <c r="F565" s="106"/>
    </row>
    <row r="566" spans="3:6" s="108" customFormat="1" x14ac:dyDescent="0.3">
      <c r="C566" s="106"/>
      <c r="D566" s="106"/>
      <c r="E566" s="106"/>
      <c r="F566" s="106"/>
    </row>
    <row r="567" spans="3:6" s="108" customFormat="1" x14ac:dyDescent="0.3">
      <c r="C567" s="106"/>
      <c r="D567" s="106"/>
      <c r="E567" s="106"/>
      <c r="F567" s="106"/>
    </row>
    <row r="568" spans="3:6" s="108" customFormat="1" x14ac:dyDescent="0.3">
      <c r="C568" s="106"/>
      <c r="D568" s="106"/>
      <c r="E568" s="106"/>
      <c r="F568" s="106"/>
    </row>
    <row r="569" spans="3:6" s="108" customFormat="1" x14ac:dyDescent="0.3">
      <c r="C569" s="106"/>
      <c r="D569" s="106"/>
      <c r="E569" s="106"/>
      <c r="F569" s="106"/>
    </row>
    <row r="570" spans="3:6" s="108" customFormat="1" x14ac:dyDescent="0.3">
      <c r="C570" s="106"/>
      <c r="D570" s="106"/>
      <c r="E570" s="106"/>
      <c r="F570" s="106"/>
    </row>
    <row r="571" spans="3:6" s="108" customFormat="1" x14ac:dyDescent="0.3">
      <c r="C571" s="106"/>
      <c r="D571" s="106"/>
      <c r="E571" s="106"/>
      <c r="F571" s="106"/>
    </row>
    <row r="572" spans="3:6" s="108" customFormat="1" x14ac:dyDescent="0.3">
      <c r="C572" s="106"/>
      <c r="D572" s="106"/>
      <c r="E572" s="106"/>
      <c r="F572" s="106"/>
    </row>
    <row r="573" spans="3:6" s="108" customFormat="1" x14ac:dyDescent="0.3">
      <c r="C573" s="106"/>
      <c r="D573" s="106"/>
      <c r="E573" s="106"/>
      <c r="F573" s="106"/>
    </row>
    <row r="574" spans="3:6" s="108" customFormat="1" x14ac:dyDescent="0.3">
      <c r="C574" s="106"/>
      <c r="D574" s="106"/>
      <c r="E574" s="106"/>
      <c r="F574" s="106"/>
    </row>
    <row r="575" spans="3:6" s="108" customFormat="1" x14ac:dyDescent="0.3">
      <c r="C575" s="106"/>
      <c r="D575" s="106"/>
      <c r="E575" s="106"/>
      <c r="F575" s="106"/>
    </row>
    <row r="576" spans="3:6" s="108" customFormat="1" x14ac:dyDescent="0.3">
      <c r="C576" s="106"/>
      <c r="D576" s="106"/>
      <c r="E576" s="106"/>
      <c r="F576" s="106"/>
    </row>
    <row r="577" spans="3:6" s="108" customFormat="1" x14ac:dyDescent="0.3">
      <c r="C577" s="106"/>
      <c r="D577" s="106"/>
      <c r="E577" s="106"/>
      <c r="F577" s="106"/>
    </row>
    <row r="578" spans="3:6" s="108" customFormat="1" x14ac:dyDescent="0.3">
      <c r="C578" s="106"/>
      <c r="D578" s="106"/>
      <c r="E578" s="106"/>
      <c r="F578" s="106"/>
    </row>
    <row r="579" spans="3:6" s="108" customFormat="1" x14ac:dyDescent="0.3">
      <c r="C579" s="106"/>
      <c r="D579" s="106"/>
      <c r="E579" s="106"/>
      <c r="F579" s="106"/>
    </row>
    <row r="580" spans="3:6" s="108" customFormat="1" x14ac:dyDescent="0.3">
      <c r="C580" s="106"/>
      <c r="D580" s="106"/>
      <c r="E580" s="106"/>
      <c r="F580" s="106"/>
    </row>
    <row r="581" spans="3:6" s="108" customFormat="1" x14ac:dyDescent="0.3">
      <c r="C581" s="106"/>
      <c r="D581" s="106"/>
      <c r="E581" s="106"/>
      <c r="F581" s="106"/>
    </row>
    <row r="582" spans="3:6" s="108" customFormat="1" x14ac:dyDescent="0.3">
      <c r="C582" s="106"/>
      <c r="D582" s="106"/>
      <c r="E582" s="106"/>
      <c r="F582" s="106"/>
    </row>
    <row r="583" spans="3:6" s="108" customFormat="1" x14ac:dyDescent="0.3">
      <c r="C583" s="106"/>
      <c r="D583" s="106"/>
      <c r="E583" s="106"/>
      <c r="F583" s="106"/>
    </row>
    <row r="584" spans="3:6" s="108" customFormat="1" x14ac:dyDescent="0.3">
      <c r="C584" s="106"/>
      <c r="D584" s="106"/>
      <c r="E584" s="106"/>
      <c r="F584" s="106"/>
    </row>
    <row r="585" spans="3:6" s="108" customFormat="1" x14ac:dyDescent="0.3">
      <c r="C585" s="106"/>
      <c r="D585" s="106"/>
      <c r="E585" s="106"/>
      <c r="F585" s="106"/>
    </row>
    <row r="586" spans="3:6" s="108" customFormat="1" x14ac:dyDescent="0.3">
      <c r="C586" s="106"/>
      <c r="D586" s="106"/>
      <c r="E586" s="106"/>
      <c r="F586" s="106"/>
    </row>
    <row r="587" spans="3:6" s="108" customFormat="1" x14ac:dyDescent="0.3">
      <c r="C587" s="106"/>
      <c r="D587" s="106"/>
      <c r="E587" s="106"/>
      <c r="F587" s="106"/>
    </row>
    <row r="588" spans="3:6" s="108" customFormat="1" x14ac:dyDescent="0.3">
      <c r="C588" s="106"/>
      <c r="D588" s="106"/>
      <c r="E588" s="106"/>
      <c r="F588" s="106"/>
    </row>
    <row r="589" spans="3:6" s="108" customFormat="1" x14ac:dyDescent="0.3">
      <c r="C589" s="106"/>
      <c r="D589" s="106"/>
      <c r="E589" s="106"/>
      <c r="F589" s="106"/>
    </row>
    <row r="590" spans="3:6" s="108" customFormat="1" x14ac:dyDescent="0.3">
      <c r="C590" s="106"/>
      <c r="D590" s="106"/>
      <c r="E590" s="106"/>
      <c r="F590" s="106"/>
    </row>
    <row r="591" spans="3:6" s="108" customFormat="1" x14ac:dyDescent="0.3">
      <c r="C591" s="106"/>
      <c r="D591" s="106"/>
      <c r="E591" s="106"/>
      <c r="F591" s="106"/>
    </row>
    <row r="592" spans="3:6" s="108" customFormat="1" x14ac:dyDescent="0.3">
      <c r="C592" s="106"/>
      <c r="D592" s="106"/>
      <c r="E592" s="106"/>
      <c r="F592" s="106"/>
    </row>
    <row r="593" spans="3:6" s="108" customFormat="1" x14ac:dyDescent="0.3">
      <c r="C593" s="106"/>
      <c r="D593" s="106"/>
      <c r="E593" s="106"/>
      <c r="F593" s="106"/>
    </row>
    <row r="594" spans="3:6" s="108" customFormat="1" x14ac:dyDescent="0.3">
      <c r="C594" s="106"/>
      <c r="D594" s="106"/>
      <c r="E594" s="106"/>
      <c r="F594" s="106"/>
    </row>
    <row r="595" spans="3:6" s="108" customFormat="1" x14ac:dyDescent="0.3">
      <c r="C595" s="106"/>
      <c r="D595" s="106"/>
      <c r="E595" s="106"/>
      <c r="F595" s="106"/>
    </row>
    <row r="596" spans="3:6" s="108" customFormat="1" x14ac:dyDescent="0.3">
      <c r="C596" s="106"/>
      <c r="D596" s="106"/>
      <c r="E596" s="106"/>
      <c r="F596" s="106"/>
    </row>
    <row r="597" spans="3:6" s="108" customFormat="1" x14ac:dyDescent="0.3">
      <c r="C597" s="106"/>
      <c r="D597" s="106"/>
      <c r="E597" s="106"/>
      <c r="F597" s="106"/>
    </row>
    <row r="598" spans="3:6" s="108" customFormat="1" x14ac:dyDescent="0.3">
      <c r="C598" s="106"/>
      <c r="D598" s="106"/>
      <c r="E598" s="106"/>
      <c r="F598" s="106"/>
    </row>
    <row r="599" spans="3:6" s="108" customFormat="1" x14ac:dyDescent="0.3">
      <c r="C599" s="106"/>
      <c r="D599" s="106"/>
      <c r="E599" s="106"/>
      <c r="F599" s="106"/>
    </row>
    <row r="600" spans="3:6" s="108" customFormat="1" x14ac:dyDescent="0.3">
      <c r="C600" s="106"/>
      <c r="D600" s="106"/>
      <c r="E600" s="106"/>
      <c r="F600" s="106"/>
    </row>
    <row r="601" spans="3:6" s="108" customFormat="1" x14ac:dyDescent="0.3">
      <c r="C601" s="106"/>
      <c r="D601" s="106"/>
      <c r="E601" s="106"/>
      <c r="F601" s="106"/>
    </row>
    <row r="602" spans="3:6" s="108" customFormat="1" x14ac:dyDescent="0.3">
      <c r="C602" s="106"/>
      <c r="D602" s="106"/>
      <c r="E602" s="106"/>
      <c r="F602" s="106"/>
    </row>
    <row r="603" spans="3:6" s="108" customFormat="1" x14ac:dyDescent="0.3">
      <c r="C603" s="106"/>
      <c r="D603" s="106"/>
      <c r="E603" s="106"/>
      <c r="F603" s="106"/>
    </row>
    <row r="604" spans="3:6" s="108" customFormat="1" x14ac:dyDescent="0.3">
      <c r="C604" s="106"/>
      <c r="D604" s="106"/>
      <c r="E604" s="106"/>
      <c r="F604" s="106"/>
    </row>
    <row r="605" spans="3:6" s="108" customFormat="1" x14ac:dyDescent="0.3">
      <c r="C605" s="106"/>
      <c r="D605" s="106"/>
      <c r="E605" s="106"/>
      <c r="F605" s="106"/>
    </row>
    <row r="606" spans="3:6" s="108" customFormat="1" x14ac:dyDescent="0.3">
      <c r="C606" s="106"/>
      <c r="D606" s="106"/>
      <c r="E606" s="106"/>
      <c r="F606" s="106"/>
    </row>
    <row r="607" spans="3:6" s="108" customFormat="1" x14ac:dyDescent="0.3">
      <c r="C607" s="106"/>
      <c r="D607" s="106"/>
      <c r="E607" s="106"/>
      <c r="F607" s="106"/>
    </row>
    <row r="608" spans="3:6" s="108" customFormat="1" x14ac:dyDescent="0.3">
      <c r="C608" s="106"/>
      <c r="D608" s="106"/>
      <c r="E608" s="106"/>
      <c r="F608" s="106"/>
    </row>
    <row r="609" spans="3:6" s="108" customFormat="1" x14ac:dyDescent="0.3">
      <c r="C609" s="106"/>
      <c r="D609" s="106"/>
      <c r="E609" s="106"/>
      <c r="F609" s="106"/>
    </row>
    <row r="610" spans="3:6" s="108" customFormat="1" x14ac:dyDescent="0.3">
      <c r="C610" s="106"/>
      <c r="D610" s="106"/>
      <c r="E610" s="106"/>
      <c r="F610" s="106"/>
    </row>
    <row r="611" spans="3:6" s="108" customFormat="1" x14ac:dyDescent="0.3">
      <c r="C611" s="106"/>
      <c r="D611" s="106"/>
      <c r="E611" s="106"/>
      <c r="F611" s="106"/>
    </row>
    <row r="612" spans="3:6" s="108" customFormat="1" x14ac:dyDescent="0.3">
      <c r="C612" s="106"/>
      <c r="D612" s="106"/>
      <c r="E612" s="106"/>
      <c r="F612" s="106"/>
    </row>
    <row r="613" spans="3:6" s="108" customFormat="1" x14ac:dyDescent="0.3">
      <c r="C613" s="106"/>
      <c r="D613" s="106"/>
      <c r="E613" s="106"/>
      <c r="F613" s="106"/>
    </row>
    <row r="614" spans="3:6" s="108" customFormat="1" x14ac:dyDescent="0.3">
      <c r="C614" s="106"/>
      <c r="D614" s="106"/>
      <c r="E614" s="106"/>
      <c r="F614" s="106"/>
    </row>
    <row r="615" spans="3:6" s="108" customFormat="1" x14ac:dyDescent="0.3">
      <c r="C615" s="106"/>
      <c r="D615" s="106"/>
      <c r="E615" s="106"/>
      <c r="F615" s="106"/>
    </row>
    <row r="616" spans="3:6" s="108" customFormat="1" x14ac:dyDescent="0.3">
      <c r="C616" s="106"/>
      <c r="D616" s="106"/>
      <c r="E616" s="106"/>
      <c r="F616" s="106"/>
    </row>
    <row r="617" spans="3:6" s="108" customFormat="1" x14ac:dyDescent="0.3">
      <c r="C617" s="106"/>
      <c r="D617" s="106"/>
      <c r="E617" s="106"/>
      <c r="F617" s="106"/>
    </row>
    <row r="618" spans="3:6" s="108" customFormat="1" x14ac:dyDescent="0.3">
      <c r="C618" s="106"/>
      <c r="D618" s="106"/>
      <c r="E618" s="106"/>
      <c r="F618" s="106"/>
    </row>
    <row r="619" spans="3:6" s="108" customFormat="1" x14ac:dyDescent="0.3">
      <c r="C619" s="106"/>
      <c r="D619" s="106"/>
      <c r="E619" s="106"/>
      <c r="F619" s="106"/>
    </row>
    <row r="620" spans="3:6" s="108" customFormat="1" x14ac:dyDescent="0.3">
      <c r="C620" s="106"/>
      <c r="D620" s="106"/>
      <c r="E620" s="106"/>
      <c r="F620" s="106"/>
    </row>
    <row r="621" spans="3:6" s="108" customFormat="1" x14ac:dyDescent="0.3">
      <c r="C621" s="106"/>
      <c r="D621" s="106"/>
      <c r="E621" s="106"/>
      <c r="F621" s="106"/>
    </row>
    <row r="622" spans="3:6" s="108" customFormat="1" x14ac:dyDescent="0.3">
      <c r="C622" s="106"/>
      <c r="D622" s="106"/>
      <c r="E622" s="106"/>
      <c r="F622" s="106"/>
    </row>
    <row r="623" spans="3:6" s="108" customFormat="1" x14ac:dyDescent="0.3">
      <c r="C623" s="106"/>
      <c r="D623" s="106"/>
      <c r="E623" s="106"/>
      <c r="F623" s="106"/>
    </row>
    <row r="624" spans="3:6" s="108" customFormat="1" x14ac:dyDescent="0.3">
      <c r="C624" s="106"/>
      <c r="D624" s="106"/>
      <c r="E624" s="106"/>
      <c r="F624" s="106"/>
    </row>
    <row r="625" spans="3:6" s="108" customFormat="1" x14ac:dyDescent="0.3">
      <c r="C625" s="106"/>
      <c r="D625" s="106"/>
      <c r="E625" s="106"/>
      <c r="F625" s="106"/>
    </row>
    <row r="626" spans="3:6" s="108" customFormat="1" x14ac:dyDescent="0.3">
      <c r="C626" s="106"/>
      <c r="D626" s="106"/>
      <c r="E626" s="106"/>
      <c r="F626" s="106"/>
    </row>
    <row r="627" spans="3:6" s="108" customFormat="1" x14ac:dyDescent="0.3">
      <c r="C627" s="106"/>
      <c r="D627" s="106"/>
      <c r="E627" s="106"/>
      <c r="F627" s="106"/>
    </row>
    <row r="628" spans="3:6" s="108" customFormat="1" x14ac:dyDescent="0.3">
      <c r="C628" s="106"/>
      <c r="D628" s="106"/>
      <c r="E628" s="106"/>
      <c r="F628" s="106"/>
    </row>
    <row r="629" spans="3:6" s="108" customFormat="1" x14ac:dyDescent="0.3">
      <c r="C629" s="106"/>
      <c r="D629" s="106"/>
      <c r="E629" s="106"/>
      <c r="F629" s="106"/>
    </row>
    <row r="630" spans="3:6" s="108" customFormat="1" x14ac:dyDescent="0.3">
      <c r="C630" s="106"/>
      <c r="D630" s="106"/>
      <c r="E630" s="106"/>
      <c r="F630" s="106"/>
    </row>
    <row r="631" spans="3:6" s="108" customFormat="1" x14ac:dyDescent="0.3">
      <c r="C631" s="106"/>
      <c r="D631" s="106"/>
      <c r="E631" s="106"/>
      <c r="F631" s="106"/>
    </row>
    <row r="632" spans="3:6" s="108" customFormat="1" x14ac:dyDescent="0.3">
      <c r="C632" s="106"/>
      <c r="D632" s="106"/>
      <c r="E632" s="106"/>
      <c r="F632" s="106"/>
    </row>
    <row r="633" spans="3:6" s="108" customFormat="1" x14ac:dyDescent="0.3">
      <c r="C633" s="106"/>
      <c r="D633" s="106"/>
      <c r="E633" s="106"/>
      <c r="F633" s="106"/>
    </row>
    <row r="634" spans="3:6" s="108" customFormat="1" x14ac:dyDescent="0.3">
      <c r="C634" s="106"/>
      <c r="D634" s="106"/>
      <c r="E634" s="106"/>
      <c r="F634" s="106"/>
    </row>
    <row r="635" spans="3:6" s="108" customFormat="1" x14ac:dyDescent="0.3">
      <c r="C635" s="106"/>
      <c r="D635" s="106"/>
      <c r="E635" s="106"/>
      <c r="F635" s="106"/>
    </row>
    <row r="636" spans="3:6" s="108" customFormat="1" x14ac:dyDescent="0.3">
      <c r="C636" s="106"/>
      <c r="D636" s="106"/>
      <c r="E636" s="106"/>
      <c r="F636" s="106"/>
    </row>
    <row r="637" spans="3:6" s="108" customFormat="1" x14ac:dyDescent="0.3">
      <c r="C637" s="106"/>
      <c r="D637" s="106"/>
      <c r="E637" s="106"/>
      <c r="F637" s="106"/>
    </row>
    <row r="638" spans="3:6" s="108" customFormat="1" x14ac:dyDescent="0.3">
      <c r="C638" s="106"/>
      <c r="D638" s="106"/>
      <c r="E638" s="106"/>
      <c r="F638" s="106"/>
    </row>
    <row r="639" spans="3:6" s="108" customFormat="1" x14ac:dyDescent="0.3">
      <c r="C639" s="106"/>
      <c r="D639" s="106"/>
      <c r="E639" s="106"/>
      <c r="F639" s="106"/>
    </row>
    <row r="640" spans="3:6" s="108" customFormat="1" x14ac:dyDescent="0.3">
      <c r="C640" s="106"/>
      <c r="D640" s="106"/>
      <c r="E640" s="106"/>
      <c r="F640" s="106"/>
    </row>
    <row r="641" spans="3:6" s="108" customFormat="1" x14ac:dyDescent="0.3">
      <c r="C641" s="106"/>
      <c r="D641" s="106"/>
      <c r="E641" s="106"/>
      <c r="F641" s="106"/>
    </row>
    <row r="642" spans="3:6" s="108" customFormat="1" x14ac:dyDescent="0.3">
      <c r="C642" s="106"/>
      <c r="D642" s="106"/>
      <c r="E642" s="106"/>
      <c r="F642" s="106"/>
    </row>
    <row r="643" spans="3:6" s="108" customFormat="1" x14ac:dyDescent="0.3">
      <c r="C643" s="106"/>
      <c r="D643" s="106"/>
      <c r="E643" s="106"/>
      <c r="F643" s="106"/>
    </row>
    <row r="644" spans="3:6" s="108" customFormat="1" x14ac:dyDescent="0.3">
      <c r="C644" s="106"/>
      <c r="D644" s="106"/>
      <c r="E644" s="106"/>
      <c r="F644" s="106"/>
    </row>
    <row r="645" spans="3:6" s="108" customFormat="1" x14ac:dyDescent="0.3">
      <c r="C645" s="106"/>
      <c r="D645" s="106"/>
      <c r="E645" s="106"/>
      <c r="F645" s="106"/>
    </row>
    <row r="646" spans="3:6" s="108" customFormat="1" x14ac:dyDescent="0.3">
      <c r="C646" s="106"/>
      <c r="D646" s="106"/>
      <c r="E646" s="106"/>
      <c r="F646" s="106"/>
    </row>
    <row r="647" spans="3:6" s="108" customFormat="1" x14ac:dyDescent="0.3">
      <c r="C647" s="106"/>
      <c r="D647" s="106"/>
      <c r="E647" s="106"/>
      <c r="F647" s="106"/>
    </row>
    <row r="648" spans="3:6" s="108" customFormat="1" x14ac:dyDescent="0.3">
      <c r="C648" s="106"/>
      <c r="D648" s="106"/>
      <c r="E648" s="106"/>
      <c r="F648" s="106"/>
    </row>
    <row r="649" spans="3:6" s="108" customFormat="1" x14ac:dyDescent="0.3">
      <c r="C649" s="106"/>
      <c r="D649" s="106"/>
      <c r="E649" s="106"/>
      <c r="F649" s="106"/>
    </row>
    <row r="650" spans="3:6" s="108" customFormat="1" x14ac:dyDescent="0.3">
      <c r="C650" s="106"/>
      <c r="D650" s="106"/>
      <c r="E650" s="106"/>
      <c r="F650" s="106"/>
    </row>
    <row r="651" spans="3:6" s="108" customFormat="1" x14ac:dyDescent="0.3">
      <c r="C651" s="106"/>
      <c r="D651" s="106"/>
      <c r="E651" s="106"/>
      <c r="F651" s="106"/>
    </row>
    <row r="652" spans="3:6" s="108" customFormat="1" x14ac:dyDescent="0.3">
      <c r="C652" s="106"/>
      <c r="D652" s="106"/>
      <c r="E652" s="106"/>
      <c r="F652" s="106"/>
    </row>
    <row r="653" spans="3:6" s="108" customFormat="1" x14ac:dyDescent="0.3">
      <c r="C653" s="106"/>
      <c r="D653" s="106"/>
      <c r="E653" s="106"/>
      <c r="F653" s="106"/>
    </row>
    <row r="654" spans="3:6" s="108" customFormat="1" x14ac:dyDescent="0.3">
      <c r="C654" s="106"/>
      <c r="D654" s="106"/>
      <c r="E654" s="106"/>
      <c r="F654" s="106"/>
    </row>
    <row r="655" spans="3:6" s="108" customFormat="1" x14ac:dyDescent="0.3">
      <c r="C655" s="106"/>
      <c r="D655" s="106"/>
      <c r="E655" s="106"/>
      <c r="F655" s="106"/>
    </row>
    <row r="656" spans="3:6" s="108" customFormat="1" x14ac:dyDescent="0.3">
      <c r="C656" s="106"/>
      <c r="D656" s="106"/>
      <c r="E656" s="106"/>
      <c r="F656" s="106"/>
    </row>
    <row r="657" spans="3:6" s="108" customFormat="1" x14ac:dyDescent="0.3">
      <c r="C657" s="106"/>
      <c r="D657" s="106"/>
      <c r="E657" s="106"/>
      <c r="F657" s="106"/>
    </row>
    <row r="658" spans="3:6" s="108" customFormat="1" x14ac:dyDescent="0.3">
      <c r="C658" s="106"/>
      <c r="D658" s="106"/>
      <c r="E658" s="106"/>
      <c r="F658" s="106"/>
    </row>
    <row r="659" spans="3:6" s="108" customFormat="1" x14ac:dyDescent="0.3">
      <c r="C659" s="106"/>
      <c r="D659" s="106"/>
      <c r="E659" s="106"/>
      <c r="F659" s="106"/>
    </row>
    <row r="660" spans="3:6" s="108" customFormat="1" x14ac:dyDescent="0.3">
      <c r="C660" s="106"/>
      <c r="D660" s="106"/>
      <c r="E660" s="106"/>
      <c r="F660" s="106"/>
    </row>
    <row r="661" spans="3:6" s="108" customFormat="1" x14ac:dyDescent="0.3">
      <c r="C661" s="106"/>
      <c r="D661" s="106"/>
      <c r="E661" s="106"/>
      <c r="F661" s="106"/>
    </row>
    <row r="662" spans="3:6" s="108" customFormat="1" x14ac:dyDescent="0.3">
      <c r="C662" s="106"/>
      <c r="D662" s="106"/>
      <c r="E662" s="106"/>
      <c r="F662" s="106"/>
    </row>
    <row r="663" spans="3:6" s="108" customFormat="1" x14ac:dyDescent="0.3">
      <c r="C663" s="106"/>
      <c r="D663" s="106"/>
      <c r="E663" s="106"/>
      <c r="F663" s="106"/>
    </row>
    <row r="664" spans="3:6" s="108" customFormat="1" x14ac:dyDescent="0.3">
      <c r="C664" s="106"/>
      <c r="D664" s="106"/>
      <c r="E664" s="106"/>
      <c r="F664" s="106"/>
    </row>
    <row r="665" spans="3:6" s="108" customFormat="1" x14ac:dyDescent="0.3">
      <c r="C665" s="106"/>
      <c r="D665" s="106"/>
      <c r="E665" s="106"/>
      <c r="F665" s="106"/>
    </row>
    <row r="666" spans="3:6" s="108" customFormat="1" x14ac:dyDescent="0.3">
      <c r="C666" s="106"/>
      <c r="D666" s="106"/>
      <c r="E666" s="106"/>
      <c r="F666" s="106"/>
    </row>
    <row r="667" spans="3:6" s="108" customFormat="1" x14ac:dyDescent="0.3">
      <c r="C667" s="106"/>
      <c r="D667" s="106"/>
      <c r="E667" s="106"/>
      <c r="F667" s="106"/>
    </row>
    <row r="668" spans="3:6" s="108" customFormat="1" x14ac:dyDescent="0.3">
      <c r="C668" s="106"/>
      <c r="D668" s="106"/>
      <c r="E668" s="106"/>
      <c r="F668" s="106"/>
    </row>
    <row r="669" spans="3:6" s="108" customFormat="1" x14ac:dyDescent="0.3">
      <c r="C669" s="106"/>
      <c r="D669" s="106"/>
      <c r="E669" s="106"/>
      <c r="F669" s="106"/>
    </row>
    <row r="670" spans="3:6" s="108" customFormat="1" x14ac:dyDescent="0.3">
      <c r="C670" s="106"/>
      <c r="D670" s="106"/>
      <c r="E670" s="106"/>
      <c r="F670" s="106"/>
    </row>
    <row r="671" spans="3:6" s="108" customFormat="1" x14ac:dyDescent="0.3">
      <c r="C671" s="106"/>
      <c r="D671" s="106"/>
      <c r="E671" s="106"/>
      <c r="F671" s="106"/>
    </row>
    <row r="672" spans="3:6" s="108" customFormat="1" x14ac:dyDescent="0.3">
      <c r="C672" s="106"/>
      <c r="D672" s="106"/>
      <c r="E672" s="106"/>
      <c r="F672" s="106"/>
    </row>
    <row r="673" spans="3:6" s="108" customFormat="1" x14ac:dyDescent="0.3">
      <c r="C673" s="106"/>
      <c r="D673" s="106"/>
      <c r="E673" s="106"/>
      <c r="F673" s="106"/>
    </row>
    <row r="674" spans="3:6" s="108" customFormat="1" x14ac:dyDescent="0.3">
      <c r="C674" s="106"/>
      <c r="D674" s="106"/>
      <c r="E674" s="106"/>
      <c r="F674" s="106"/>
    </row>
    <row r="675" spans="3:6" s="108" customFormat="1" x14ac:dyDescent="0.3">
      <c r="C675" s="106"/>
      <c r="D675" s="106"/>
      <c r="E675" s="106"/>
      <c r="F675" s="106"/>
    </row>
    <row r="676" spans="3:6" s="108" customFormat="1" x14ac:dyDescent="0.3">
      <c r="C676" s="106"/>
      <c r="D676" s="106"/>
      <c r="E676" s="106"/>
      <c r="F676" s="106"/>
    </row>
    <row r="677" spans="3:6" s="108" customFormat="1" x14ac:dyDescent="0.3">
      <c r="C677" s="106"/>
      <c r="D677" s="106"/>
      <c r="E677" s="106"/>
      <c r="F677" s="106"/>
    </row>
    <row r="678" spans="3:6" s="108" customFormat="1" x14ac:dyDescent="0.3">
      <c r="C678" s="106"/>
      <c r="D678" s="106"/>
      <c r="E678" s="106"/>
      <c r="F678" s="106"/>
    </row>
    <row r="679" spans="3:6" s="108" customFormat="1" x14ac:dyDescent="0.3">
      <c r="C679" s="106"/>
      <c r="D679" s="106"/>
      <c r="E679" s="106"/>
      <c r="F679" s="106"/>
    </row>
    <row r="680" spans="3:6" s="108" customFormat="1" x14ac:dyDescent="0.3">
      <c r="C680" s="106"/>
      <c r="D680" s="106"/>
      <c r="E680" s="106"/>
      <c r="F680" s="106"/>
    </row>
    <row r="681" spans="3:6" s="108" customFormat="1" x14ac:dyDescent="0.3">
      <c r="C681" s="106"/>
      <c r="D681" s="106"/>
      <c r="E681" s="106"/>
      <c r="F681" s="106"/>
    </row>
    <row r="682" spans="3:6" s="108" customFormat="1" x14ac:dyDescent="0.3">
      <c r="C682" s="106"/>
      <c r="D682" s="106"/>
      <c r="E682" s="106"/>
      <c r="F682" s="106"/>
    </row>
    <row r="683" spans="3:6" s="108" customFormat="1" x14ac:dyDescent="0.3">
      <c r="C683" s="106"/>
      <c r="D683" s="106"/>
      <c r="E683" s="106"/>
      <c r="F683" s="106"/>
    </row>
    <row r="684" spans="3:6" s="108" customFormat="1" x14ac:dyDescent="0.3">
      <c r="C684" s="106"/>
      <c r="D684" s="106"/>
      <c r="E684" s="106"/>
      <c r="F684" s="106"/>
    </row>
    <row r="685" spans="3:6" s="108" customFormat="1" x14ac:dyDescent="0.3">
      <c r="C685" s="106"/>
      <c r="D685" s="106"/>
      <c r="E685" s="106"/>
      <c r="F685" s="106"/>
    </row>
    <row r="686" spans="3:6" s="108" customFormat="1" x14ac:dyDescent="0.3">
      <c r="C686" s="106"/>
      <c r="D686" s="106"/>
      <c r="E686" s="106"/>
      <c r="F686" s="106"/>
    </row>
    <row r="687" spans="3:6" s="108" customFormat="1" x14ac:dyDescent="0.3">
      <c r="C687" s="106"/>
      <c r="D687" s="106"/>
      <c r="E687" s="106"/>
      <c r="F687" s="106"/>
    </row>
    <row r="688" spans="3:6" s="108" customFormat="1" x14ac:dyDescent="0.3">
      <c r="C688" s="106"/>
      <c r="D688" s="106"/>
      <c r="E688" s="106"/>
      <c r="F688" s="106"/>
    </row>
    <row r="689" spans="3:10" s="108" customFormat="1" x14ac:dyDescent="0.3">
      <c r="C689" s="106"/>
      <c r="D689" s="106"/>
      <c r="E689" s="106"/>
      <c r="F689" s="106"/>
    </row>
    <row r="690" spans="3:10" s="108" customFormat="1" x14ac:dyDescent="0.3">
      <c r="C690" s="106"/>
      <c r="D690" s="106"/>
      <c r="E690" s="106"/>
      <c r="F690" s="106"/>
    </row>
    <row r="691" spans="3:10" s="108" customFormat="1" x14ac:dyDescent="0.3">
      <c r="C691" s="106"/>
      <c r="D691" s="106"/>
      <c r="E691" s="106"/>
      <c r="F691" s="106"/>
    </row>
    <row r="692" spans="3:10" s="108" customFormat="1" x14ac:dyDescent="0.3">
      <c r="C692" s="106"/>
      <c r="D692" s="106"/>
      <c r="E692" s="106"/>
      <c r="F692" s="106"/>
    </row>
    <row r="693" spans="3:10" s="108" customFormat="1" x14ac:dyDescent="0.3">
      <c r="C693" s="106"/>
      <c r="D693" s="106"/>
      <c r="E693" s="106"/>
      <c r="F693" s="106"/>
    </row>
    <row r="694" spans="3:10" s="108" customFormat="1" x14ac:dyDescent="0.3">
      <c r="C694" s="106"/>
      <c r="D694" s="106"/>
      <c r="E694" s="106"/>
      <c r="F694" s="106"/>
    </row>
    <row r="695" spans="3:10" s="108" customFormat="1" x14ac:dyDescent="0.3">
      <c r="C695" s="106"/>
      <c r="D695" s="106"/>
      <c r="E695" s="106"/>
      <c r="F695" s="106"/>
    </row>
    <row r="696" spans="3:10" s="108" customFormat="1" x14ac:dyDescent="0.3">
      <c r="C696" s="106"/>
      <c r="D696" s="106"/>
      <c r="E696" s="106"/>
      <c r="F696" s="106"/>
    </row>
    <row r="697" spans="3:10" s="108" customFormat="1" x14ac:dyDescent="0.3">
      <c r="C697" s="106"/>
      <c r="D697" s="106"/>
      <c r="E697" s="106"/>
      <c r="F697" s="106"/>
    </row>
    <row r="698" spans="3:10" s="108" customFormat="1" x14ac:dyDescent="0.3">
      <c r="C698" s="106"/>
      <c r="D698" s="106"/>
      <c r="E698" s="106"/>
      <c r="F698" s="106"/>
    </row>
    <row r="699" spans="3:10" s="108" customFormat="1" x14ac:dyDescent="0.3">
      <c r="C699" s="106"/>
      <c r="D699" s="106"/>
      <c r="E699" s="106"/>
      <c r="F699" s="106"/>
    </row>
    <row r="700" spans="3:10" s="108" customFormat="1" x14ac:dyDescent="0.3">
      <c r="C700" s="106"/>
      <c r="D700" s="106"/>
      <c r="E700" s="106"/>
      <c r="F700" s="106"/>
    </row>
    <row r="701" spans="3:10" s="108" customFormat="1" x14ac:dyDescent="0.3">
      <c r="C701" s="106"/>
      <c r="D701" s="106"/>
      <c r="E701" s="106"/>
      <c r="F701" s="106"/>
    </row>
    <row r="702" spans="3:10" s="108" customFormat="1" x14ac:dyDescent="0.3">
      <c r="C702" s="106"/>
      <c r="D702" s="106"/>
      <c r="E702" s="106"/>
      <c r="F702" s="106"/>
    </row>
    <row r="703" spans="3:10" s="108" customFormat="1" x14ac:dyDescent="0.3">
      <c r="C703" s="106"/>
      <c r="D703" s="106"/>
      <c r="E703" s="106"/>
      <c r="F703" s="106"/>
    </row>
    <row r="704" spans="3:10" s="108" customFormat="1" x14ac:dyDescent="0.3">
      <c r="C704" s="106"/>
      <c r="D704" s="106"/>
      <c r="E704" s="106"/>
      <c r="F704" s="106"/>
      <c r="I704" s="106"/>
      <c r="J704" s="106"/>
    </row>
    <row r="705" spans="1:10" s="108" customFormat="1" x14ac:dyDescent="0.3">
      <c r="C705" s="106"/>
      <c r="D705" s="106"/>
      <c r="E705" s="106"/>
      <c r="F705" s="106"/>
      <c r="I705" s="106"/>
      <c r="J705" s="106"/>
    </row>
    <row r="706" spans="1:10" x14ac:dyDescent="0.3">
      <c r="A706" s="108"/>
      <c r="B706" s="108"/>
      <c r="G706" s="108"/>
      <c r="H706" s="108"/>
    </row>
    <row r="707" spans="1:10" x14ac:dyDescent="0.3">
      <c r="A707" s="108"/>
      <c r="B707" s="108"/>
      <c r="G707" s="108"/>
      <c r="H707" s="108"/>
    </row>
    <row r="708" spans="1:10" x14ac:dyDescent="0.3">
      <c r="A708" s="108"/>
      <c r="B708" s="108"/>
      <c r="G708" s="108"/>
      <c r="H708" s="108"/>
    </row>
    <row r="709" spans="1:10" x14ac:dyDescent="0.3">
      <c r="A709" s="108"/>
      <c r="B709" s="108"/>
      <c r="G709" s="108"/>
      <c r="H709" s="108"/>
    </row>
    <row r="710" spans="1:10" x14ac:dyDescent="0.3">
      <c r="A710" s="108"/>
      <c r="B710" s="108"/>
      <c r="G710" s="108"/>
      <c r="H710" s="108"/>
    </row>
    <row r="711" spans="1:10" x14ac:dyDescent="0.3">
      <c r="A711" s="108"/>
      <c r="B711" s="108"/>
      <c r="G711" s="108"/>
      <c r="H711" s="108"/>
    </row>
    <row r="712" spans="1:10" x14ac:dyDescent="0.3">
      <c r="A712" s="108"/>
      <c r="B712" s="108"/>
      <c r="G712" s="108"/>
      <c r="H712" s="108"/>
    </row>
    <row r="713" spans="1:10" x14ac:dyDescent="0.3">
      <c r="A713" s="108"/>
      <c r="B713" s="108"/>
      <c r="G713" s="108"/>
      <c r="H713" s="108"/>
    </row>
    <row r="714" spans="1:10" x14ac:dyDescent="0.3">
      <c r="A714" s="108"/>
      <c r="B714" s="108"/>
      <c r="G714" s="108"/>
      <c r="H714" s="108"/>
    </row>
    <row r="715" spans="1:10" x14ac:dyDescent="0.3">
      <c r="A715" s="108"/>
      <c r="B715" s="108"/>
      <c r="G715" s="108"/>
      <c r="H715" s="108"/>
    </row>
    <row r="716" spans="1:10" x14ac:dyDescent="0.3">
      <c r="A716" s="108"/>
      <c r="B716" s="108"/>
      <c r="G716" s="108"/>
      <c r="H716" s="108"/>
    </row>
  </sheetData>
  <sheetProtection selectLockedCells="1"/>
  <autoFilter ref="F4:F142" xr:uid="{B0BCB585-237F-4672-9DCB-2550B0055F29}"/>
  <mergeCells count="3">
    <mergeCell ref="A1:B1"/>
    <mergeCell ref="C5:C6"/>
    <mergeCell ref="C7:C8"/>
  </mergeCells>
  <conditionalFormatting sqref="C5">
    <cfRule type="cellIs" dxfId="124" priority="1" operator="equal">
      <formula>"Not Applicable"</formula>
    </cfRule>
    <cfRule type="cellIs" dxfId="123" priority="2" operator="equal">
      <formula>"Not Started"</formula>
    </cfRule>
    <cfRule type="cellIs" dxfId="122" priority="3" operator="equal">
      <formula>"Low level of progress "</formula>
    </cfRule>
    <cfRule type="cellIs" dxfId="121" priority="4" operator="equal">
      <formula>"Significant Progress"</formula>
    </cfRule>
    <cfRule type="cellIs" dxfId="120" priority="5" operator="equal">
      <formula>"Area of Excellence"</formula>
    </cfRule>
  </conditionalFormatting>
  <dataValidations count="2">
    <dataValidation allowBlank="1" showInputMessage="1" showErrorMessage="1" sqref="C5 D6:D20 C9:C20" xr:uid="{45CA2EE3-F9B6-4E2D-9473-A59E348C0A6E}"/>
    <dataValidation type="list" allowBlank="1" showInputMessage="1" showErrorMessage="1" sqref="F5:G28 F43:G116" xr:uid="{A503F22C-8CED-4CE0-A4EE-07A4DF7024D5}">
      <formula1>Ratings_Area_of_Excellence</formula1>
    </dataValidation>
  </dataValidations>
  <hyperlinks>
    <hyperlink ref="C7" r:id="rId1" xr:uid="{E79E0E08-7B83-4498-A8D7-E1E0D8DA016A}"/>
  </hyperlinks>
  <pageMargins left="0.7" right="0.7" top="0.75" bottom="0.75" header="0.3" footer="0.3"/>
  <pageSetup paperSize="9" scale="33" fitToWidth="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60310-94D9-43DA-8C8A-D4B78F845C70}">
  <sheetPr>
    <tabColor rgb="FF92D050"/>
    <pageSetUpPr fitToPage="1"/>
  </sheetPr>
  <dimension ref="A1:BS723"/>
  <sheetViews>
    <sheetView zoomScale="85" zoomScaleNormal="85" workbookViewId="0">
      <pane ySplit="4" topLeftCell="A5" activePane="bottomLeft" state="frozen"/>
      <selection activeCell="A5" sqref="A5"/>
      <selection pane="bottomLeft" activeCell="A5" sqref="A5"/>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8" width="8.7265625" style="106"/>
    <col min="19" max="71" width="8.7265625" style="108"/>
    <col min="72" max="16384" width="8.7265625" style="106"/>
  </cols>
  <sheetData>
    <row r="1" spans="1:18" ht="36" customHeight="1" x14ac:dyDescent="0.3">
      <c r="A1" s="231" t="s">
        <v>151</v>
      </c>
      <c r="B1" s="231"/>
      <c r="C1" s="112"/>
      <c r="D1" s="112"/>
      <c r="E1" s="112"/>
      <c r="F1" s="112"/>
      <c r="G1" s="112"/>
      <c r="H1" s="112"/>
      <c r="I1" s="140"/>
      <c r="J1" s="108"/>
      <c r="K1" s="108"/>
      <c r="L1" s="108"/>
      <c r="M1" s="108"/>
      <c r="N1" s="108"/>
      <c r="O1" s="108"/>
      <c r="P1" s="108"/>
      <c r="Q1" s="108"/>
      <c r="R1" s="108"/>
    </row>
    <row r="2" spans="1:18" x14ac:dyDescent="0.3">
      <c r="A2" s="113"/>
      <c r="B2" s="113"/>
      <c r="C2" s="113"/>
      <c r="D2" s="113"/>
      <c r="E2" s="113"/>
      <c r="F2" s="113"/>
      <c r="G2" s="113"/>
      <c r="H2" s="113"/>
      <c r="I2" s="113"/>
      <c r="J2" s="113"/>
      <c r="K2" s="113"/>
      <c r="L2" s="113"/>
      <c r="M2" s="113"/>
      <c r="N2" s="113"/>
      <c r="O2" s="113"/>
      <c r="P2" s="113"/>
      <c r="Q2" s="113"/>
      <c r="R2" s="113"/>
    </row>
    <row r="3" spans="1:18" x14ac:dyDescent="0.3">
      <c r="A3" s="113"/>
      <c r="B3" s="113"/>
      <c r="C3" s="113"/>
      <c r="D3" s="113"/>
      <c r="E3" s="113"/>
      <c r="F3" s="113"/>
      <c r="G3" s="113"/>
      <c r="H3" s="113"/>
      <c r="I3" s="113"/>
      <c r="J3" s="114"/>
      <c r="K3" s="114"/>
      <c r="L3" s="114"/>
      <c r="M3" s="114"/>
      <c r="N3" s="114"/>
      <c r="O3" s="114"/>
      <c r="P3" s="114"/>
      <c r="Q3" s="114"/>
      <c r="R3" s="114"/>
    </row>
    <row r="4" spans="1:18" ht="42" customHeight="1" x14ac:dyDescent="0.3">
      <c r="A4" s="79" t="s">
        <v>12</v>
      </c>
      <c r="B4" s="79" t="s">
        <v>13</v>
      </c>
      <c r="C4" s="79" t="s">
        <v>14</v>
      </c>
      <c r="D4" s="79" t="s">
        <v>15</v>
      </c>
      <c r="E4" s="79" t="s">
        <v>16</v>
      </c>
      <c r="F4" s="79" t="s">
        <v>152</v>
      </c>
      <c r="G4" s="79" t="s">
        <v>18</v>
      </c>
      <c r="H4" s="79" t="s">
        <v>51</v>
      </c>
      <c r="I4" s="79" t="s">
        <v>20</v>
      </c>
      <c r="J4" s="108"/>
      <c r="K4" s="108"/>
      <c r="L4" s="108"/>
      <c r="M4" s="108"/>
      <c r="N4" s="108"/>
      <c r="O4" s="108"/>
      <c r="P4" s="108"/>
      <c r="Q4" s="108"/>
      <c r="R4" s="108"/>
    </row>
    <row r="5" spans="1:18" ht="93" x14ac:dyDescent="0.35">
      <c r="A5" s="174" t="s">
        <v>153</v>
      </c>
      <c r="B5" s="175" t="s">
        <v>154</v>
      </c>
      <c r="C5" s="116" t="s">
        <v>258</v>
      </c>
      <c r="D5" s="116"/>
      <c r="E5" s="116"/>
      <c r="F5" s="116"/>
      <c r="G5" s="126"/>
      <c r="H5" s="126"/>
      <c r="I5" s="127"/>
      <c r="J5" s="108"/>
      <c r="K5" s="108"/>
      <c r="L5" s="108"/>
      <c r="M5" s="108"/>
      <c r="N5" s="108"/>
      <c r="O5" s="108"/>
      <c r="P5" s="108"/>
      <c r="Q5" s="108"/>
      <c r="R5" s="108"/>
    </row>
    <row r="6" spans="1:18" ht="77.5" x14ac:dyDescent="0.35">
      <c r="A6" s="174" t="s">
        <v>155</v>
      </c>
      <c r="B6" s="174" t="s">
        <v>156</v>
      </c>
      <c r="C6" s="246" t="s">
        <v>259</v>
      </c>
      <c r="D6" s="116"/>
      <c r="E6" s="116"/>
      <c r="F6" s="116"/>
      <c r="G6" s="126"/>
      <c r="H6" s="126"/>
      <c r="I6" s="127"/>
      <c r="J6" s="108"/>
      <c r="K6" s="108"/>
      <c r="L6" s="108"/>
      <c r="M6" s="108"/>
      <c r="N6" s="108"/>
      <c r="O6" s="108"/>
      <c r="P6" s="108"/>
      <c r="Q6" s="108"/>
      <c r="R6" s="108"/>
    </row>
    <row r="7" spans="1:18" ht="93" x14ac:dyDescent="0.35">
      <c r="A7" s="174" t="s">
        <v>157</v>
      </c>
      <c r="B7" s="174" t="s">
        <v>158</v>
      </c>
      <c r="C7" s="246" t="s">
        <v>259</v>
      </c>
      <c r="D7" s="116"/>
      <c r="E7" s="116"/>
      <c r="F7" s="116"/>
      <c r="G7" s="126"/>
      <c r="H7" s="126"/>
      <c r="I7" s="126"/>
      <c r="J7" s="108"/>
      <c r="K7" s="108"/>
      <c r="L7" s="108"/>
      <c r="M7" s="108"/>
      <c r="N7" s="108"/>
      <c r="O7" s="108"/>
      <c r="P7" s="108"/>
      <c r="Q7" s="108"/>
      <c r="R7" s="108"/>
    </row>
    <row r="8" spans="1:18" ht="93" x14ac:dyDescent="0.35">
      <c r="A8" s="176" t="s">
        <v>159</v>
      </c>
      <c r="B8" s="174" t="s">
        <v>160</v>
      </c>
      <c r="C8" s="246" t="s">
        <v>260</v>
      </c>
      <c r="D8" s="116"/>
      <c r="E8" s="116"/>
      <c r="F8" s="116"/>
      <c r="G8" s="126"/>
      <c r="H8" s="126"/>
      <c r="I8" s="127"/>
      <c r="J8" s="108"/>
      <c r="K8" s="108"/>
      <c r="L8" s="108"/>
      <c r="M8" s="108"/>
      <c r="N8" s="108"/>
      <c r="O8" s="108"/>
      <c r="P8" s="108"/>
      <c r="Q8" s="108"/>
      <c r="R8" s="108"/>
    </row>
    <row r="9" spans="1:18" ht="108.5" x14ac:dyDescent="0.35">
      <c r="A9" s="176" t="s">
        <v>255</v>
      </c>
      <c r="B9" s="174" t="s">
        <v>256</v>
      </c>
      <c r="C9" s="189" t="s">
        <v>257</v>
      </c>
      <c r="D9" s="116"/>
      <c r="E9" s="116"/>
      <c r="F9" s="116"/>
      <c r="G9" s="126"/>
      <c r="H9" s="126"/>
      <c r="I9" s="127"/>
      <c r="J9" s="108"/>
      <c r="K9" s="108"/>
      <c r="L9" s="108"/>
      <c r="M9" s="108"/>
      <c r="N9" s="108"/>
      <c r="O9" s="108"/>
      <c r="P9" s="108"/>
      <c r="Q9" s="108"/>
      <c r="R9" s="108"/>
    </row>
    <row r="10" spans="1:18" s="108" customFormat="1" ht="139" customHeight="1" x14ac:dyDescent="0.35">
      <c r="A10" s="61" t="s">
        <v>214</v>
      </c>
      <c r="B10" s="70" t="s">
        <v>216</v>
      </c>
      <c r="C10" s="188" t="s">
        <v>254</v>
      </c>
      <c r="D10" s="177"/>
      <c r="E10" s="156"/>
      <c r="F10" s="61"/>
      <c r="G10" s="172"/>
      <c r="H10" s="172"/>
      <c r="I10" s="178"/>
    </row>
    <row r="11" spans="1:18" ht="145.9" customHeight="1" x14ac:dyDescent="0.35">
      <c r="A11" s="174" t="s">
        <v>162</v>
      </c>
      <c r="B11" s="174" t="s">
        <v>217</v>
      </c>
      <c r="C11" s="119" t="s">
        <v>241</v>
      </c>
      <c r="D11" s="116"/>
      <c r="E11" s="116"/>
      <c r="F11" s="116"/>
      <c r="G11" s="126"/>
      <c r="H11" s="126"/>
      <c r="I11" s="126"/>
      <c r="J11" s="108"/>
      <c r="K11" s="108"/>
      <c r="L11" s="108"/>
      <c r="M11" s="108"/>
      <c r="N11" s="108"/>
      <c r="O11" s="108"/>
      <c r="P11" s="108"/>
      <c r="Q11" s="108"/>
      <c r="R11" s="108"/>
    </row>
    <row r="12" spans="1:18" ht="124" x14ac:dyDescent="0.35">
      <c r="A12" s="174" t="s">
        <v>215</v>
      </c>
      <c r="B12" s="173" t="s">
        <v>218</v>
      </c>
      <c r="C12" s="243" t="s">
        <v>254</v>
      </c>
      <c r="D12" s="116"/>
      <c r="E12" s="116"/>
      <c r="F12" s="116"/>
      <c r="G12" s="126"/>
      <c r="H12" s="126"/>
      <c r="I12" s="126"/>
      <c r="J12" s="108"/>
      <c r="K12" s="108"/>
      <c r="L12" s="108"/>
      <c r="M12" s="108"/>
      <c r="N12" s="108"/>
      <c r="O12" s="108"/>
      <c r="P12" s="108"/>
      <c r="Q12" s="108"/>
      <c r="R12" s="108"/>
    </row>
    <row r="13" spans="1:18" s="108" customFormat="1" ht="145" customHeight="1" x14ac:dyDescent="0.35">
      <c r="A13" s="191" t="s">
        <v>267</v>
      </c>
      <c r="B13" s="174" t="s">
        <v>269</v>
      </c>
      <c r="C13" s="192" t="s">
        <v>268</v>
      </c>
      <c r="D13" s="172"/>
      <c r="E13" s="172"/>
      <c r="F13" s="172"/>
      <c r="G13" s="172"/>
      <c r="H13" s="172"/>
      <c r="I13" s="172"/>
    </row>
    <row r="14" spans="1:18" s="108" customFormat="1" ht="15.5" x14ac:dyDescent="0.35">
      <c r="A14" s="132"/>
      <c r="B14" s="132"/>
      <c r="C14" s="132"/>
      <c r="D14" s="132"/>
      <c r="E14" s="132"/>
      <c r="F14" s="132"/>
      <c r="G14" s="132"/>
      <c r="H14" s="132"/>
      <c r="I14" s="132"/>
    </row>
    <row r="15" spans="1:18" s="108" customFormat="1" ht="15.5" x14ac:dyDescent="0.35">
      <c r="A15" s="132"/>
      <c r="B15" s="132"/>
      <c r="C15" s="132"/>
      <c r="D15" s="132"/>
      <c r="E15" s="132"/>
      <c r="F15" s="132"/>
      <c r="G15" s="132"/>
      <c r="H15" s="132"/>
      <c r="I15" s="132"/>
    </row>
    <row r="16" spans="1:18" s="108" customFormat="1" ht="15.5" x14ac:dyDescent="0.35">
      <c r="A16" s="132"/>
      <c r="B16" s="132"/>
      <c r="C16" s="132"/>
      <c r="D16" s="132"/>
      <c r="E16" s="132"/>
      <c r="F16" s="132"/>
      <c r="G16" s="132"/>
      <c r="H16" s="132"/>
      <c r="I16" s="132"/>
    </row>
    <row r="17" spans="1:9" s="108" customFormat="1" ht="15.5" x14ac:dyDescent="0.35">
      <c r="A17" s="132"/>
      <c r="B17" s="132"/>
      <c r="C17" s="132"/>
      <c r="D17" s="132"/>
      <c r="E17" s="132"/>
      <c r="F17" s="132"/>
      <c r="G17" s="132"/>
      <c r="H17" s="132"/>
      <c r="I17" s="132"/>
    </row>
    <row r="18" spans="1:9" s="108" customFormat="1" ht="15.5" x14ac:dyDescent="0.35">
      <c r="A18" s="132"/>
      <c r="B18" s="132"/>
      <c r="C18" s="132"/>
      <c r="D18" s="132"/>
      <c r="E18" s="132"/>
      <c r="F18" s="132"/>
      <c r="G18" s="132"/>
      <c r="H18" s="132"/>
      <c r="I18" s="132"/>
    </row>
    <row r="19" spans="1:9" s="108" customFormat="1" ht="15.5" x14ac:dyDescent="0.35">
      <c r="A19" s="132"/>
      <c r="B19" s="132"/>
      <c r="C19" s="132"/>
      <c r="D19" s="132"/>
      <c r="E19" s="132"/>
      <c r="F19" s="132"/>
      <c r="G19" s="132"/>
      <c r="H19" s="132"/>
      <c r="I19" s="132"/>
    </row>
    <row r="20" spans="1:9" s="108" customFormat="1" ht="15.5" x14ac:dyDescent="0.35">
      <c r="A20" s="132"/>
      <c r="B20" s="132"/>
      <c r="C20" s="132"/>
      <c r="D20" s="132"/>
      <c r="E20" s="132"/>
      <c r="F20" s="132"/>
      <c r="G20" s="132"/>
      <c r="H20" s="132"/>
      <c r="I20" s="132"/>
    </row>
    <row r="21" spans="1:9" s="108" customFormat="1" ht="15.5" x14ac:dyDescent="0.35">
      <c r="A21" s="132"/>
      <c r="B21" s="132"/>
      <c r="C21" s="132"/>
      <c r="D21" s="132"/>
      <c r="E21" s="132"/>
      <c r="F21" s="132"/>
      <c r="G21" s="132"/>
      <c r="H21" s="132"/>
      <c r="I21" s="132"/>
    </row>
    <row r="22" spans="1:9" s="108" customFormat="1" ht="15.5" x14ac:dyDescent="0.35">
      <c r="A22" s="132"/>
      <c r="B22" s="132"/>
      <c r="C22" s="132"/>
      <c r="D22" s="132"/>
      <c r="E22" s="132"/>
      <c r="F22" s="132"/>
      <c r="G22" s="132"/>
      <c r="H22" s="132"/>
      <c r="I22" s="132"/>
    </row>
    <row r="23" spans="1:9" s="108" customFormat="1" ht="15.5" x14ac:dyDescent="0.35">
      <c r="A23" s="132"/>
      <c r="B23" s="132"/>
      <c r="C23" s="132"/>
      <c r="D23" s="132"/>
      <c r="E23" s="132"/>
      <c r="F23" s="132"/>
      <c r="G23" s="132"/>
      <c r="H23" s="132"/>
      <c r="I23" s="132"/>
    </row>
    <row r="24" spans="1:9" s="108" customFormat="1" ht="15.5" x14ac:dyDescent="0.35">
      <c r="A24" s="132"/>
      <c r="B24" s="132"/>
      <c r="C24" s="132"/>
      <c r="D24" s="132"/>
      <c r="E24" s="132"/>
      <c r="F24" s="132"/>
      <c r="G24" s="132"/>
      <c r="H24" s="132"/>
      <c r="I24" s="132"/>
    </row>
    <row r="25" spans="1:9" s="108" customFormat="1" ht="15.5" x14ac:dyDescent="0.35">
      <c r="A25" s="132"/>
      <c r="B25" s="132"/>
      <c r="C25" s="132"/>
      <c r="D25" s="132"/>
      <c r="E25" s="132"/>
      <c r="F25" s="132"/>
      <c r="G25" s="132"/>
      <c r="H25" s="132"/>
      <c r="I25" s="132"/>
    </row>
    <row r="26" spans="1:9" s="108" customFormat="1" x14ac:dyDescent="0.3"/>
    <row r="27" spans="1:9" s="108" customFormat="1" x14ac:dyDescent="0.3"/>
    <row r="28" spans="1:9" s="108" customFormat="1" x14ac:dyDescent="0.3"/>
    <row r="29" spans="1:9" s="108" customFormat="1" x14ac:dyDescent="0.3"/>
    <row r="30" spans="1:9" s="108" customFormat="1" x14ac:dyDescent="0.3"/>
    <row r="31" spans="1:9" s="108" customFormat="1" x14ac:dyDescent="0.3"/>
    <row r="32" spans="1:9" s="108" customFormat="1" x14ac:dyDescent="0.3"/>
    <row r="33" s="108" customFormat="1" x14ac:dyDescent="0.3"/>
    <row r="34" s="108" customFormat="1" x14ac:dyDescent="0.3"/>
    <row r="35" s="108" customFormat="1" x14ac:dyDescent="0.3"/>
    <row r="36" s="108" customFormat="1" x14ac:dyDescent="0.3"/>
    <row r="37" s="108" customFormat="1" x14ac:dyDescent="0.3"/>
    <row r="38" s="108" customFormat="1" x14ac:dyDescent="0.3"/>
    <row r="39" s="108" customFormat="1" x14ac:dyDescent="0.3"/>
    <row r="40" s="108" customFormat="1" x14ac:dyDescent="0.3"/>
    <row r="41" s="108" customFormat="1" x14ac:dyDescent="0.3"/>
    <row r="42" s="108" customFormat="1" x14ac:dyDescent="0.3"/>
    <row r="43" s="108" customFormat="1" x14ac:dyDescent="0.3"/>
    <row r="44" s="108" customFormat="1" x14ac:dyDescent="0.3"/>
    <row r="45" s="108" customFormat="1" x14ac:dyDescent="0.3"/>
    <row r="46" s="108" customFormat="1" x14ac:dyDescent="0.3"/>
    <row r="47" s="108" customFormat="1" x14ac:dyDescent="0.3"/>
    <row r="48" s="108" customFormat="1" x14ac:dyDescent="0.3"/>
    <row r="49" s="108" customFormat="1" x14ac:dyDescent="0.3"/>
    <row r="50" s="108" customFormat="1" x14ac:dyDescent="0.3"/>
    <row r="51" s="108" customFormat="1" x14ac:dyDescent="0.3"/>
    <row r="52" s="108" customFormat="1" x14ac:dyDescent="0.3"/>
    <row r="53" s="108" customFormat="1" x14ac:dyDescent="0.3"/>
    <row r="54" s="108" customFormat="1" x14ac:dyDescent="0.3"/>
    <row r="55" s="108" customFormat="1" x14ac:dyDescent="0.3"/>
    <row r="56" s="108" customFormat="1" x14ac:dyDescent="0.3"/>
    <row r="57" s="108" customFormat="1" x14ac:dyDescent="0.3"/>
    <row r="58" s="108" customFormat="1" x14ac:dyDescent="0.3"/>
    <row r="59" s="108" customFormat="1" x14ac:dyDescent="0.3"/>
    <row r="60" s="108" customFormat="1" x14ac:dyDescent="0.3"/>
    <row r="61" s="108" customFormat="1" x14ac:dyDescent="0.3"/>
    <row r="62" s="108" customFormat="1" x14ac:dyDescent="0.3"/>
    <row r="63" s="108" customFormat="1" x14ac:dyDescent="0.3"/>
    <row r="64" s="108" customFormat="1" x14ac:dyDescent="0.3"/>
    <row r="65" s="108" customFormat="1" x14ac:dyDescent="0.3"/>
    <row r="66" s="108" customFormat="1" x14ac:dyDescent="0.3"/>
    <row r="67" s="108" customFormat="1" x14ac:dyDescent="0.3"/>
    <row r="68" s="108" customFormat="1" x14ac:dyDescent="0.3"/>
    <row r="69" s="108" customFormat="1" x14ac:dyDescent="0.3"/>
    <row r="70" s="108" customFormat="1" x14ac:dyDescent="0.3"/>
    <row r="71" s="108" customFormat="1" x14ac:dyDescent="0.3"/>
    <row r="72" s="108" customFormat="1" x14ac:dyDescent="0.3"/>
    <row r="73" s="108" customFormat="1" x14ac:dyDescent="0.3"/>
    <row r="74" s="108" customFormat="1" x14ac:dyDescent="0.3"/>
    <row r="75" s="108" customFormat="1" x14ac:dyDescent="0.3"/>
    <row r="76" s="108" customFormat="1" x14ac:dyDescent="0.3"/>
    <row r="77" s="108" customFormat="1" x14ac:dyDescent="0.3"/>
    <row r="78" s="108" customFormat="1" x14ac:dyDescent="0.3"/>
    <row r="79" s="108" customFormat="1" x14ac:dyDescent="0.3"/>
    <row r="80" s="108" customFormat="1" x14ac:dyDescent="0.3"/>
    <row r="81" s="108" customFormat="1" x14ac:dyDescent="0.3"/>
    <row r="82" s="108" customFormat="1" x14ac:dyDescent="0.3"/>
    <row r="83" s="108" customFormat="1" x14ac:dyDescent="0.3"/>
    <row r="84" s="108" customFormat="1" x14ac:dyDescent="0.3"/>
    <row r="85" s="108" customFormat="1" x14ac:dyDescent="0.3"/>
    <row r="86" s="108" customFormat="1" x14ac:dyDescent="0.3"/>
    <row r="87" s="108" customFormat="1" x14ac:dyDescent="0.3"/>
    <row r="88" s="108" customFormat="1" x14ac:dyDescent="0.3"/>
    <row r="89" s="108" customFormat="1" x14ac:dyDescent="0.3"/>
    <row r="90" s="108" customFormat="1" x14ac:dyDescent="0.3"/>
    <row r="91" s="108" customFormat="1" x14ac:dyDescent="0.3"/>
    <row r="92" s="108" customFormat="1" x14ac:dyDescent="0.3"/>
    <row r="93" s="108" customFormat="1" x14ac:dyDescent="0.3"/>
    <row r="94" s="108" customFormat="1" x14ac:dyDescent="0.3"/>
    <row r="95" s="108" customFormat="1" x14ac:dyDescent="0.3"/>
    <row r="96" s="108" customFormat="1" x14ac:dyDescent="0.3"/>
    <row r="97" s="108" customFormat="1" x14ac:dyDescent="0.3"/>
    <row r="98" s="108" customFormat="1" x14ac:dyDescent="0.3"/>
    <row r="99" s="108" customFormat="1" x14ac:dyDescent="0.3"/>
    <row r="100" s="108" customFormat="1" x14ac:dyDescent="0.3"/>
    <row r="101" s="108" customFormat="1" x14ac:dyDescent="0.3"/>
    <row r="102" s="108" customFormat="1" x14ac:dyDescent="0.3"/>
    <row r="103" s="108" customFormat="1" x14ac:dyDescent="0.3"/>
    <row r="104" s="108" customFormat="1" x14ac:dyDescent="0.3"/>
    <row r="105" s="108" customFormat="1" x14ac:dyDescent="0.3"/>
    <row r="106" s="108" customFormat="1" x14ac:dyDescent="0.3"/>
    <row r="107" s="108" customFormat="1" x14ac:dyDescent="0.3"/>
    <row r="108" s="108" customFormat="1" x14ac:dyDescent="0.3"/>
    <row r="109" s="108" customFormat="1" x14ac:dyDescent="0.3"/>
    <row r="110" s="108" customFormat="1" x14ac:dyDescent="0.3"/>
    <row r="111" s="108" customFormat="1" x14ac:dyDescent="0.3"/>
    <row r="112" s="108" customFormat="1" x14ac:dyDescent="0.3"/>
    <row r="113" s="108" customFormat="1" x14ac:dyDescent="0.3"/>
    <row r="114" s="108" customFormat="1" x14ac:dyDescent="0.3"/>
    <row r="115" s="108" customFormat="1" x14ac:dyDescent="0.3"/>
    <row r="116" s="108" customFormat="1" x14ac:dyDescent="0.3"/>
    <row r="117" s="108" customFormat="1" x14ac:dyDescent="0.3"/>
    <row r="118" s="108" customFormat="1" x14ac:dyDescent="0.3"/>
    <row r="119" s="108" customFormat="1" x14ac:dyDescent="0.3"/>
    <row r="120" s="108" customFormat="1" x14ac:dyDescent="0.3"/>
    <row r="121" s="108" customFormat="1" x14ac:dyDescent="0.3"/>
    <row r="122" s="108" customFormat="1" x14ac:dyDescent="0.3"/>
    <row r="123" s="108" customFormat="1" x14ac:dyDescent="0.3"/>
    <row r="124" s="108" customFormat="1" x14ac:dyDescent="0.3"/>
    <row r="125" s="108" customFormat="1" x14ac:dyDescent="0.3"/>
    <row r="126" s="108" customFormat="1" x14ac:dyDescent="0.3"/>
    <row r="127" s="108" customFormat="1" x14ac:dyDescent="0.3"/>
    <row r="128" s="108" customFormat="1" x14ac:dyDescent="0.3"/>
    <row r="129" s="108" customFormat="1" x14ac:dyDescent="0.3"/>
    <row r="130" s="108" customFormat="1" x14ac:dyDescent="0.3"/>
    <row r="131" s="108" customFormat="1" x14ac:dyDescent="0.3"/>
    <row r="132" s="108" customFormat="1" x14ac:dyDescent="0.3"/>
    <row r="133" s="108" customFormat="1" x14ac:dyDescent="0.3"/>
    <row r="134" s="108" customFormat="1" x14ac:dyDescent="0.3"/>
    <row r="135" s="108" customFormat="1" x14ac:dyDescent="0.3"/>
    <row r="136" s="108" customFormat="1" x14ac:dyDescent="0.3"/>
    <row r="137" s="108" customFormat="1" x14ac:dyDescent="0.3"/>
    <row r="138" s="108" customFormat="1" x14ac:dyDescent="0.3"/>
    <row r="139" s="108" customFormat="1" x14ac:dyDescent="0.3"/>
    <row r="140" s="108" customFormat="1" x14ac:dyDescent="0.3"/>
    <row r="141" s="108" customFormat="1" x14ac:dyDescent="0.3"/>
    <row r="142" s="108" customFormat="1" x14ac:dyDescent="0.3"/>
    <row r="143" s="108" customFormat="1" x14ac:dyDescent="0.3"/>
    <row r="144" s="108" customFormat="1" x14ac:dyDescent="0.3"/>
    <row r="145" s="108" customFormat="1" x14ac:dyDescent="0.3"/>
    <row r="146" s="108" customFormat="1" x14ac:dyDescent="0.3"/>
    <row r="147" s="108" customFormat="1" x14ac:dyDescent="0.3"/>
    <row r="148" s="108" customFormat="1" x14ac:dyDescent="0.3"/>
    <row r="149" s="108" customFormat="1" x14ac:dyDescent="0.3"/>
    <row r="150" s="108" customFormat="1" x14ac:dyDescent="0.3"/>
    <row r="151" s="108" customFormat="1" x14ac:dyDescent="0.3"/>
    <row r="152" s="108" customFormat="1" x14ac:dyDescent="0.3"/>
    <row r="153" s="108" customFormat="1" x14ac:dyDescent="0.3"/>
    <row r="154" s="108" customFormat="1" x14ac:dyDescent="0.3"/>
    <row r="155" s="108" customFormat="1" x14ac:dyDescent="0.3"/>
    <row r="156" s="108" customFormat="1" x14ac:dyDescent="0.3"/>
    <row r="157" s="108" customFormat="1" x14ac:dyDescent="0.3"/>
    <row r="158" s="108" customFormat="1" x14ac:dyDescent="0.3"/>
    <row r="159" s="108" customFormat="1" x14ac:dyDescent="0.3"/>
    <row r="160" s="108" customFormat="1" x14ac:dyDescent="0.3"/>
    <row r="161" s="108" customFormat="1" x14ac:dyDescent="0.3"/>
    <row r="162" s="108" customFormat="1" x14ac:dyDescent="0.3"/>
    <row r="163" s="108" customFormat="1" x14ac:dyDescent="0.3"/>
    <row r="164" s="108" customFormat="1" x14ac:dyDescent="0.3"/>
    <row r="165" s="108" customFormat="1" x14ac:dyDescent="0.3"/>
    <row r="166" s="108" customFormat="1" x14ac:dyDescent="0.3"/>
    <row r="167" s="108" customFormat="1" x14ac:dyDescent="0.3"/>
    <row r="168" s="108" customFormat="1" x14ac:dyDescent="0.3"/>
    <row r="169" s="108" customFormat="1" x14ac:dyDescent="0.3"/>
    <row r="170" s="108" customFormat="1" x14ac:dyDescent="0.3"/>
    <row r="171" s="108" customFormat="1" x14ac:dyDescent="0.3"/>
    <row r="172" s="108" customFormat="1" x14ac:dyDescent="0.3"/>
    <row r="173" s="108" customFormat="1" x14ac:dyDescent="0.3"/>
    <row r="174" s="108" customFormat="1" x14ac:dyDescent="0.3"/>
    <row r="175" s="108" customFormat="1" x14ac:dyDescent="0.3"/>
    <row r="176" s="108" customFormat="1" x14ac:dyDescent="0.3"/>
    <row r="177" s="108" customFormat="1" x14ac:dyDescent="0.3"/>
    <row r="178" s="108" customFormat="1" x14ac:dyDescent="0.3"/>
    <row r="179" s="108" customFormat="1" x14ac:dyDescent="0.3"/>
    <row r="180" s="108" customFormat="1" x14ac:dyDescent="0.3"/>
    <row r="181" s="108" customFormat="1" x14ac:dyDescent="0.3"/>
    <row r="182" s="108" customFormat="1" x14ac:dyDescent="0.3"/>
    <row r="183" s="108" customFormat="1" x14ac:dyDescent="0.3"/>
    <row r="184" s="108" customFormat="1" x14ac:dyDescent="0.3"/>
    <row r="185" s="108" customFormat="1" x14ac:dyDescent="0.3"/>
    <row r="186" s="108" customFormat="1" x14ac:dyDescent="0.3"/>
    <row r="187" s="108" customFormat="1" x14ac:dyDescent="0.3"/>
    <row r="188" s="108" customFormat="1" x14ac:dyDescent="0.3"/>
    <row r="189" s="108" customFormat="1" x14ac:dyDescent="0.3"/>
    <row r="190" s="108" customFormat="1" x14ac:dyDescent="0.3"/>
    <row r="191" s="108" customFormat="1" x14ac:dyDescent="0.3"/>
    <row r="192" s="108" customFormat="1" x14ac:dyDescent="0.3"/>
    <row r="193" s="108" customFormat="1" x14ac:dyDescent="0.3"/>
    <row r="194" s="108" customFormat="1" x14ac:dyDescent="0.3"/>
    <row r="195" s="108" customFormat="1" x14ac:dyDescent="0.3"/>
    <row r="196" s="108" customFormat="1" x14ac:dyDescent="0.3"/>
    <row r="197" s="108" customFormat="1" x14ac:dyDescent="0.3"/>
    <row r="198" s="108" customFormat="1" x14ac:dyDescent="0.3"/>
    <row r="199" s="108" customFormat="1" x14ac:dyDescent="0.3"/>
    <row r="200" s="108" customFormat="1" x14ac:dyDescent="0.3"/>
    <row r="201" s="108" customFormat="1" x14ac:dyDescent="0.3"/>
    <row r="202" s="108" customFormat="1" x14ac:dyDescent="0.3"/>
    <row r="203" s="108" customFormat="1" x14ac:dyDescent="0.3"/>
    <row r="204" s="108" customFormat="1" x14ac:dyDescent="0.3"/>
    <row r="205" s="108" customFormat="1" x14ac:dyDescent="0.3"/>
    <row r="206" s="108" customFormat="1" x14ac:dyDescent="0.3"/>
    <row r="207" s="108" customFormat="1" x14ac:dyDescent="0.3"/>
    <row r="208" s="108" customFormat="1" x14ac:dyDescent="0.3"/>
    <row r="209" s="108" customFormat="1" x14ac:dyDescent="0.3"/>
    <row r="210" s="108" customFormat="1" x14ac:dyDescent="0.3"/>
    <row r="211" s="108" customFormat="1" x14ac:dyDescent="0.3"/>
    <row r="212" s="108" customFormat="1" x14ac:dyDescent="0.3"/>
    <row r="213" s="108" customFormat="1" x14ac:dyDescent="0.3"/>
    <row r="214" s="108" customFormat="1" x14ac:dyDescent="0.3"/>
    <row r="215" s="108" customFormat="1" x14ac:dyDescent="0.3"/>
    <row r="216" s="108" customFormat="1" x14ac:dyDescent="0.3"/>
    <row r="217" s="108" customFormat="1" x14ac:dyDescent="0.3"/>
    <row r="218" s="108" customFormat="1" x14ac:dyDescent="0.3"/>
    <row r="219" s="108" customFormat="1" x14ac:dyDescent="0.3"/>
    <row r="220" s="108" customFormat="1" x14ac:dyDescent="0.3"/>
    <row r="221" s="108" customFormat="1" x14ac:dyDescent="0.3"/>
    <row r="222" s="108" customFormat="1" x14ac:dyDescent="0.3"/>
    <row r="223" s="108" customFormat="1" x14ac:dyDescent="0.3"/>
    <row r="224" s="108" customFormat="1" x14ac:dyDescent="0.3"/>
    <row r="225" s="108" customFormat="1" x14ac:dyDescent="0.3"/>
    <row r="226" s="108" customFormat="1" x14ac:dyDescent="0.3"/>
    <row r="227" s="108" customFormat="1" x14ac:dyDescent="0.3"/>
    <row r="228" s="108" customFormat="1" x14ac:dyDescent="0.3"/>
    <row r="229" s="108" customFormat="1" x14ac:dyDescent="0.3"/>
    <row r="230" s="108" customFormat="1" x14ac:dyDescent="0.3"/>
    <row r="231" s="108" customFormat="1" x14ac:dyDescent="0.3"/>
    <row r="232" s="108" customFormat="1" x14ac:dyDescent="0.3"/>
    <row r="233" s="108" customFormat="1" x14ac:dyDescent="0.3"/>
    <row r="234" s="108" customFormat="1" x14ac:dyDescent="0.3"/>
    <row r="235" s="108" customFormat="1" x14ac:dyDescent="0.3"/>
    <row r="236" s="108" customFormat="1" x14ac:dyDescent="0.3"/>
    <row r="237" s="108" customFormat="1" x14ac:dyDescent="0.3"/>
    <row r="238" s="108" customFormat="1" x14ac:dyDescent="0.3"/>
    <row r="239" s="108" customFormat="1" x14ac:dyDescent="0.3"/>
    <row r="240" s="108" customFormat="1" x14ac:dyDescent="0.3"/>
    <row r="241" s="108" customFormat="1" x14ac:dyDescent="0.3"/>
    <row r="242" s="108" customFormat="1" x14ac:dyDescent="0.3"/>
    <row r="243" s="108" customFormat="1" x14ac:dyDescent="0.3"/>
    <row r="244" s="108" customFormat="1" x14ac:dyDescent="0.3"/>
    <row r="245" s="108" customFormat="1" x14ac:dyDescent="0.3"/>
    <row r="246" s="108" customFormat="1" x14ac:dyDescent="0.3"/>
    <row r="247" s="108" customFormat="1" x14ac:dyDescent="0.3"/>
    <row r="248" s="108" customFormat="1" x14ac:dyDescent="0.3"/>
    <row r="249" s="108" customFormat="1" x14ac:dyDescent="0.3"/>
    <row r="250" s="108" customFormat="1" x14ac:dyDescent="0.3"/>
    <row r="251" s="108" customFormat="1" x14ac:dyDescent="0.3"/>
    <row r="252" s="108" customFormat="1" x14ac:dyDescent="0.3"/>
    <row r="253" s="108" customFormat="1" x14ac:dyDescent="0.3"/>
    <row r="254" s="108" customFormat="1" x14ac:dyDescent="0.3"/>
    <row r="255" s="108" customFormat="1" x14ac:dyDescent="0.3"/>
    <row r="256" s="108" customFormat="1" x14ac:dyDescent="0.3"/>
    <row r="257" s="108" customFormat="1" x14ac:dyDescent="0.3"/>
    <row r="258" s="108" customFormat="1" x14ac:dyDescent="0.3"/>
    <row r="259" s="108" customFormat="1" x14ac:dyDescent="0.3"/>
    <row r="260" s="108" customFormat="1" x14ac:dyDescent="0.3"/>
    <row r="261" s="108" customFormat="1" x14ac:dyDescent="0.3"/>
    <row r="262" s="108" customFormat="1" x14ac:dyDescent="0.3"/>
    <row r="263" s="108" customFormat="1" x14ac:dyDescent="0.3"/>
    <row r="264" s="108" customFormat="1" x14ac:dyDescent="0.3"/>
    <row r="265" s="108" customFormat="1" x14ac:dyDescent="0.3"/>
    <row r="266" s="108" customFormat="1" x14ac:dyDescent="0.3"/>
    <row r="267" s="108" customFormat="1" x14ac:dyDescent="0.3"/>
    <row r="268" s="108" customFormat="1" x14ac:dyDescent="0.3"/>
    <row r="269" s="108" customFormat="1" x14ac:dyDescent="0.3"/>
    <row r="270" s="108" customFormat="1" x14ac:dyDescent="0.3"/>
    <row r="271" s="108" customFormat="1" x14ac:dyDescent="0.3"/>
    <row r="272" s="108" customFormat="1" x14ac:dyDescent="0.3"/>
    <row r="273" s="108" customFormat="1" x14ac:dyDescent="0.3"/>
    <row r="274" s="108" customFormat="1" x14ac:dyDescent="0.3"/>
    <row r="275" s="108" customFormat="1" x14ac:dyDescent="0.3"/>
    <row r="276" s="108" customFormat="1" x14ac:dyDescent="0.3"/>
    <row r="277" s="108" customFormat="1" x14ac:dyDescent="0.3"/>
    <row r="278" s="108" customFormat="1" x14ac:dyDescent="0.3"/>
    <row r="279" s="108" customFormat="1" x14ac:dyDescent="0.3"/>
    <row r="280" s="108" customFormat="1" x14ac:dyDescent="0.3"/>
    <row r="281" s="108" customFormat="1" x14ac:dyDescent="0.3"/>
    <row r="282" s="108" customFormat="1" x14ac:dyDescent="0.3"/>
    <row r="283" s="108" customFormat="1" x14ac:dyDescent="0.3"/>
    <row r="284" s="108" customFormat="1" x14ac:dyDescent="0.3"/>
    <row r="285" s="108" customFormat="1" x14ac:dyDescent="0.3"/>
    <row r="286" s="108" customFormat="1" x14ac:dyDescent="0.3"/>
    <row r="287" s="108" customFormat="1" x14ac:dyDescent="0.3"/>
    <row r="288" s="108" customFormat="1" x14ac:dyDescent="0.3"/>
    <row r="289" s="108" customFormat="1" x14ac:dyDescent="0.3"/>
    <row r="290" s="108" customFormat="1" x14ac:dyDescent="0.3"/>
    <row r="291" s="108" customFormat="1" x14ac:dyDescent="0.3"/>
    <row r="292" s="108" customFormat="1" x14ac:dyDescent="0.3"/>
    <row r="293" s="108" customFormat="1" x14ac:dyDescent="0.3"/>
    <row r="294" s="108" customFormat="1" x14ac:dyDescent="0.3"/>
    <row r="295" s="108" customFormat="1" x14ac:dyDescent="0.3"/>
    <row r="296" s="108" customFormat="1" x14ac:dyDescent="0.3"/>
    <row r="297" s="108" customFormat="1" x14ac:dyDescent="0.3"/>
    <row r="298" s="108" customFormat="1" x14ac:dyDescent="0.3"/>
    <row r="299" s="108" customFormat="1" x14ac:dyDescent="0.3"/>
    <row r="300" s="108" customFormat="1" x14ac:dyDescent="0.3"/>
    <row r="301" s="108" customFormat="1" x14ac:dyDescent="0.3"/>
    <row r="302" s="108" customFormat="1" x14ac:dyDescent="0.3"/>
    <row r="303" s="108" customFormat="1" x14ac:dyDescent="0.3"/>
    <row r="304" s="108" customFormat="1" x14ac:dyDescent="0.3"/>
    <row r="305" s="108" customFormat="1" x14ac:dyDescent="0.3"/>
    <row r="306" s="108" customFormat="1" x14ac:dyDescent="0.3"/>
    <row r="307" s="108" customFormat="1" x14ac:dyDescent="0.3"/>
    <row r="308" s="108" customFormat="1" x14ac:dyDescent="0.3"/>
    <row r="309" s="108" customFormat="1" x14ac:dyDescent="0.3"/>
    <row r="310" s="108" customFormat="1" x14ac:dyDescent="0.3"/>
    <row r="311" s="108" customFormat="1" x14ac:dyDescent="0.3"/>
    <row r="312" s="108" customFormat="1" x14ac:dyDescent="0.3"/>
    <row r="313" s="108" customFormat="1" x14ac:dyDescent="0.3"/>
    <row r="314" s="108" customFormat="1" x14ac:dyDescent="0.3"/>
    <row r="315" s="108" customFormat="1" x14ac:dyDescent="0.3"/>
    <row r="316" s="108" customFormat="1" x14ac:dyDescent="0.3"/>
    <row r="317" s="108" customFormat="1" x14ac:dyDescent="0.3"/>
    <row r="318" s="108" customFormat="1" x14ac:dyDescent="0.3"/>
    <row r="319" s="108" customFormat="1" x14ac:dyDescent="0.3"/>
    <row r="320" s="108" customFormat="1" x14ac:dyDescent="0.3"/>
    <row r="321" s="108" customFormat="1" x14ac:dyDescent="0.3"/>
    <row r="322" s="108" customFormat="1" x14ac:dyDescent="0.3"/>
    <row r="323" s="108" customFormat="1" x14ac:dyDescent="0.3"/>
    <row r="324" s="108" customFormat="1" x14ac:dyDescent="0.3"/>
    <row r="325" s="108" customFormat="1" x14ac:dyDescent="0.3"/>
    <row r="326" s="108" customFormat="1" x14ac:dyDescent="0.3"/>
    <row r="327" s="108" customFormat="1" x14ac:dyDescent="0.3"/>
    <row r="328" s="108" customFormat="1" x14ac:dyDescent="0.3"/>
    <row r="329" s="108" customFormat="1" x14ac:dyDescent="0.3"/>
    <row r="330" s="108" customFormat="1" x14ac:dyDescent="0.3"/>
    <row r="331" s="108" customFormat="1" x14ac:dyDescent="0.3"/>
    <row r="332" s="108" customFormat="1" x14ac:dyDescent="0.3"/>
    <row r="333" s="108" customFormat="1" x14ac:dyDescent="0.3"/>
    <row r="334" s="108" customFormat="1" x14ac:dyDescent="0.3"/>
    <row r="335" s="108" customFormat="1" x14ac:dyDescent="0.3"/>
    <row r="336" s="108" customFormat="1" x14ac:dyDescent="0.3"/>
    <row r="337" s="108" customFormat="1" x14ac:dyDescent="0.3"/>
    <row r="338" s="108" customFormat="1" x14ac:dyDescent="0.3"/>
    <row r="339" s="108" customFormat="1" x14ac:dyDescent="0.3"/>
    <row r="340" s="108" customFormat="1" x14ac:dyDescent="0.3"/>
    <row r="341" s="108" customFormat="1" x14ac:dyDescent="0.3"/>
    <row r="342" s="108" customFormat="1" x14ac:dyDescent="0.3"/>
    <row r="343" s="108" customFormat="1" x14ac:dyDescent="0.3"/>
    <row r="344" s="108" customFormat="1" x14ac:dyDescent="0.3"/>
    <row r="345" s="108" customFormat="1" x14ac:dyDescent="0.3"/>
    <row r="346" s="108" customFormat="1" x14ac:dyDescent="0.3"/>
    <row r="347" s="108" customFormat="1" x14ac:dyDescent="0.3"/>
    <row r="348" s="108" customFormat="1" x14ac:dyDescent="0.3"/>
    <row r="349" s="108" customFormat="1" x14ac:dyDescent="0.3"/>
    <row r="350" s="108" customFormat="1" x14ac:dyDescent="0.3"/>
    <row r="351" s="108" customFormat="1" x14ac:dyDescent="0.3"/>
    <row r="352" s="108" customFormat="1" x14ac:dyDescent="0.3"/>
    <row r="353" s="108" customFormat="1" x14ac:dyDescent="0.3"/>
    <row r="354" s="108" customFormat="1" x14ac:dyDescent="0.3"/>
    <row r="355" s="108" customFormat="1" x14ac:dyDescent="0.3"/>
    <row r="356" s="108" customFormat="1" x14ac:dyDescent="0.3"/>
    <row r="357" s="108" customFormat="1" x14ac:dyDescent="0.3"/>
    <row r="358" s="108" customFormat="1" x14ac:dyDescent="0.3"/>
    <row r="359" s="108" customFormat="1" x14ac:dyDescent="0.3"/>
    <row r="360" s="108" customFormat="1" x14ac:dyDescent="0.3"/>
    <row r="361" s="108" customFormat="1" x14ac:dyDescent="0.3"/>
    <row r="362" s="108" customFormat="1" x14ac:dyDescent="0.3"/>
    <row r="363" s="108" customFormat="1" x14ac:dyDescent="0.3"/>
    <row r="364" s="108" customFormat="1" x14ac:dyDescent="0.3"/>
    <row r="365" s="108" customFormat="1" x14ac:dyDescent="0.3"/>
    <row r="366" s="108" customFormat="1" x14ac:dyDescent="0.3"/>
    <row r="367" s="108" customFormat="1" x14ac:dyDescent="0.3"/>
    <row r="368" s="108" customFormat="1" x14ac:dyDescent="0.3"/>
    <row r="369" s="108" customFormat="1" x14ac:dyDescent="0.3"/>
    <row r="370" s="108" customFormat="1" x14ac:dyDescent="0.3"/>
    <row r="371" s="108" customFormat="1" x14ac:dyDescent="0.3"/>
    <row r="372" s="108" customFormat="1" x14ac:dyDescent="0.3"/>
    <row r="373" s="108" customFormat="1" x14ac:dyDescent="0.3"/>
    <row r="374" s="108" customFormat="1" x14ac:dyDescent="0.3"/>
    <row r="375" s="108" customFormat="1" x14ac:dyDescent="0.3"/>
    <row r="376" s="108" customFormat="1" x14ac:dyDescent="0.3"/>
    <row r="377" s="108" customFormat="1" x14ac:dyDescent="0.3"/>
    <row r="378" s="108" customFormat="1" x14ac:dyDescent="0.3"/>
    <row r="379" s="108" customFormat="1" x14ac:dyDescent="0.3"/>
    <row r="380" s="108" customFormat="1" x14ac:dyDescent="0.3"/>
    <row r="381" s="108" customFormat="1" x14ac:dyDescent="0.3"/>
    <row r="382" s="108" customFormat="1" x14ac:dyDescent="0.3"/>
    <row r="383" s="108" customFormat="1" x14ac:dyDescent="0.3"/>
    <row r="384" s="108" customFormat="1" x14ac:dyDescent="0.3"/>
    <row r="385" s="108" customFormat="1" x14ac:dyDescent="0.3"/>
    <row r="386" s="108" customFormat="1" x14ac:dyDescent="0.3"/>
    <row r="387" s="108" customFormat="1" x14ac:dyDescent="0.3"/>
    <row r="388" s="108" customFormat="1" x14ac:dyDescent="0.3"/>
    <row r="389" s="108" customFormat="1" x14ac:dyDescent="0.3"/>
    <row r="390" s="108" customFormat="1" x14ac:dyDescent="0.3"/>
    <row r="391" s="108" customFormat="1" x14ac:dyDescent="0.3"/>
    <row r="392" s="108" customFormat="1" x14ac:dyDescent="0.3"/>
    <row r="393" s="108" customFormat="1" x14ac:dyDescent="0.3"/>
    <row r="394" s="108" customFormat="1" x14ac:dyDescent="0.3"/>
    <row r="395" s="108" customFormat="1" x14ac:dyDescent="0.3"/>
    <row r="396" s="108" customFormat="1" x14ac:dyDescent="0.3"/>
    <row r="397" s="108" customFormat="1" x14ac:dyDescent="0.3"/>
    <row r="398" s="108" customFormat="1" x14ac:dyDescent="0.3"/>
    <row r="399" s="108" customFormat="1" x14ac:dyDescent="0.3"/>
    <row r="400" s="108" customFormat="1" x14ac:dyDescent="0.3"/>
    <row r="401" s="108" customFormat="1" x14ac:dyDescent="0.3"/>
    <row r="402" s="108" customFormat="1" x14ac:dyDescent="0.3"/>
    <row r="403" s="108" customFormat="1" x14ac:dyDescent="0.3"/>
    <row r="404" s="108" customFormat="1" x14ac:dyDescent="0.3"/>
    <row r="405" s="108" customFormat="1" x14ac:dyDescent="0.3"/>
    <row r="406" s="108" customFormat="1" x14ac:dyDescent="0.3"/>
    <row r="407" s="108" customFormat="1" x14ac:dyDescent="0.3"/>
    <row r="408" s="108" customFormat="1" x14ac:dyDescent="0.3"/>
    <row r="409" s="108" customFormat="1" x14ac:dyDescent="0.3"/>
    <row r="410" s="108" customFormat="1" x14ac:dyDescent="0.3"/>
    <row r="411" s="108" customFormat="1" x14ac:dyDescent="0.3"/>
    <row r="412" s="108" customFormat="1" x14ac:dyDescent="0.3"/>
    <row r="413" s="108" customFormat="1" x14ac:dyDescent="0.3"/>
    <row r="414" s="108" customFormat="1" x14ac:dyDescent="0.3"/>
    <row r="415" s="108" customFormat="1" x14ac:dyDescent="0.3"/>
    <row r="416" s="108" customFormat="1" x14ac:dyDescent="0.3"/>
    <row r="417" s="108" customFormat="1" x14ac:dyDescent="0.3"/>
    <row r="418" s="108" customFormat="1" x14ac:dyDescent="0.3"/>
    <row r="419" s="108" customFormat="1" x14ac:dyDescent="0.3"/>
    <row r="420" s="108" customFormat="1" x14ac:dyDescent="0.3"/>
    <row r="421" s="108" customFormat="1" x14ac:dyDescent="0.3"/>
    <row r="422" s="108" customFormat="1" x14ac:dyDescent="0.3"/>
    <row r="423" s="108" customFormat="1" x14ac:dyDescent="0.3"/>
    <row r="424" s="108" customFormat="1" x14ac:dyDescent="0.3"/>
    <row r="425" s="108" customFormat="1" x14ac:dyDescent="0.3"/>
    <row r="426" s="108" customFormat="1" x14ac:dyDescent="0.3"/>
    <row r="427" s="108" customFormat="1" x14ac:dyDescent="0.3"/>
    <row r="428" s="108" customFormat="1" x14ac:dyDescent="0.3"/>
    <row r="429" s="108" customFormat="1" x14ac:dyDescent="0.3"/>
    <row r="430" s="108" customFormat="1" x14ac:dyDescent="0.3"/>
    <row r="431" s="108" customFormat="1" x14ac:dyDescent="0.3"/>
    <row r="432" s="108" customFormat="1" x14ac:dyDescent="0.3"/>
    <row r="433" s="108" customFormat="1" x14ac:dyDescent="0.3"/>
    <row r="434" s="108" customFormat="1" x14ac:dyDescent="0.3"/>
    <row r="435" s="108" customFormat="1" x14ac:dyDescent="0.3"/>
    <row r="436" s="108" customFormat="1" x14ac:dyDescent="0.3"/>
    <row r="437" s="108" customFormat="1" x14ac:dyDescent="0.3"/>
    <row r="438" s="108" customFormat="1" x14ac:dyDescent="0.3"/>
    <row r="439" s="108" customFormat="1" x14ac:dyDescent="0.3"/>
    <row r="440" s="108" customFormat="1" x14ac:dyDescent="0.3"/>
    <row r="441" s="108" customFormat="1" x14ac:dyDescent="0.3"/>
    <row r="442" s="108" customFormat="1" x14ac:dyDescent="0.3"/>
    <row r="443" s="108" customFormat="1" x14ac:dyDescent="0.3"/>
    <row r="444" s="108" customFormat="1" x14ac:dyDescent="0.3"/>
    <row r="445" s="108" customFormat="1" x14ac:dyDescent="0.3"/>
    <row r="446" s="108" customFormat="1" x14ac:dyDescent="0.3"/>
    <row r="447" s="108" customFormat="1" x14ac:dyDescent="0.3"/>
    <row r="448" s="108" customFormat="1" x14ac:dyDescent="0.3"/>
    <row r="449" s="108" customFormat="1" x14ac:dyDescent="0.3"/>
    <row r="450" s="108" customFormat="1" x14ac:dyDescent="0.3"/>
    <row r="451" s="108" customFormat="1" x14ac:dyDescent="0.3"/>
    <row r="452" s="108" customFormat="1" x14ac:dyDescent="0.3"/>
    <row r="453" s="108" customFormat="1" x14ac:dyDescent="0.3"/>
    <row r="454" s="108" customFormat="1" x14ac:dyDescent="0.3"/>
    <row r="455" s="108" customFormat="1" x14ac:dyDescent="0.3"/>
    <row r="456" s="108" customFormat="1" x14ac:dyDescent="0.3"/>
    <row r="457" s="108" customFormat="1" x14ac:dyDescent="0.3"/>
    <row r="458" s="108" customFormat="1" x14ac:dyDescent="0.3"/>
    <row r="459" s="108" customFormat="1" x14ac:dyDescent="0.3"/>
    <row r="460" s="108" customFormat="1" x14ac:dyDescent="0.3"/>
    <row r="461" s="108" customFormat="1" x14ac:dyDescent="0.3"/>
    <row r="462" s="108" customFormat="1" x14ac:dyDescent="0.3"/>
    <row r="463" s="108" customFormat="1" x14ac:dyDescent="0.3"/>
    <row r="464" s="108" customFormat="1" x14ac:dyDescent="0.3"/>
    <row r="465" spans="3:6" s="108" customFormat="1" x14ac:dyDescent="0.3"/>
    <row r="466" spans="3:6" s="108" customFormat="1" x14ac:dyDescent="0.3"/>
    <row r="467" spans="3:6" s="108" customFormat="1" x14ac:dyDescent="0.3"/>
    <row r="468" spans="3:6" s="108" customFormat="1" x14ac:dyDescent="0.3">
      <c r="C468" s="106"/>
      <c r="D468" s="106"/>
      <c r="E468" s="106"/>
      <c r="F468" s="106"/>
    </row>
    <row r="469" spans="3:6" s="108" customFormat="1" x14ac:dyDescent="0.3">
      <c r="C469" s="106"/>
      <c r="D469" s="106"/>
      <c r="E469" s="106"/>
      <c r="F469" s="106"/>
    </row>
    <row r="470" spans="3:6" s="108" customFormat="1" x14ac:dyDescent="0.3">
      <c r="C470" s="106"/>
      <c r="D470" s="106"/>
      <c r="E470" s="106"/>
      <c r="F470" s="106"/>
    </row>
    <row r="471" spans="3:6" s="108" customFormat="1" x14ac:dyDescent="0.3">
      <c r="C471" s="106"/>
      <c r="D471" s="106"/>
      <c r="E471" s="106"/>
      <c r="F471" s="106"/>
    </row>
    <row r="472" spans="3:6" s="108" customFormat="1" x14ac:dyDescent="0.3">
      <c r="C472" s="106"/>
      <c r="D472" s="106"/>
      <c r="E472" s="106"/>
      <c r="F472" s="106"/>
    </row>
    <row r="473" spans="3:6" s="108" customFormat="1" x14ac:dyDescent="0.3">
      <c r="C473" s="106"/>
      <c r="D473" s="106"/>
      <c r="E473" s="106"/>
      <c r="F473" s="106"/>
    </row>
    <row r="474" spans="3:6" s="108" customFormat="1" x14ac:dyDescent="0.3">
      <c r="C474" s="106"/>
      <c r="D474" s="106"/>
      <c r="E474" s="106"/>
      <c r="F474" s="106"/>
    </row>
    <row r="475" spans="3:6" s="108" customFormat="1" x14ac:dyDescent="0.3">
      <c r="C475" s="106"/>
      <c r="D475" s="106"/>
      <c r="E475" s="106"/>
      <c r="F475" s="106"/>
    </row>
    <row r="476" spans="3:6" s="108" customFormat="1" x14ac:dyDescent="0.3">
      <c r="C476" s="106"/>
      <c r="D476" s="106"/>
      <c r="E476" s="106"/>
      <c r="F476" s="106"/>
    </row>
    <row r="477" spans="3:6" s="108" customFormat="1" x14ac:dyDescent="0.3">
      <c r="C477" s="106"/>
      <c r="D477" s="106"/>
      <c r="E477" s="106"/>
      <c r="F477" s="106"/>
    </row>
    <row r="478" spans="3:6" s="108" customFormat="1" x14ac:dyDescent="0.3">
      <c r="C478" s="106"/>
      <c r="D478" s="106"/>
      <c r="E478" s="106"/>
      <c r="F478" s="106"/>
    </row>
    <row r="479" spans="3:6" s="108" customFormat="1" x14ac:dyDescent="0.3">
      <c r="C479" s="106"/>
      <c r="D479" s="106"/>
      <c r="E479" s="106"/>
      <c r="F479" s="106"/>
    </row>
    <row r="480" spans="3:6" s="108" customFormat="1" x14ac:dyDescent="0.3">
      <c r="C480" s="106"/>
      <c r="D480" s="106"/>
      <c r="E480" s="106"/>
      <c r="F480" s="106"/>
    </row>
    <row r="481" spans="3:6" s="108" customFormat="1" x14ac:dyDescent="0.3">
      <c r="C481" s="106"/>
      <c r="D481" s="106"/>
      <c r="E481" s="106"/>
      <c r="F481" s="106"/>
    </row>
    <row r="482" spans="3:6" s="108" customFormat="1" x14ac:dyDescent="0.3">
      <c r="C482" s="106"/>
      <c r="D482" s="106"/>
      <c r="E482" s="106"/>
      <c r="F482" s="106"/>
    </row>
    <row r="483" spans="3:6" s="108" customFormat="1" x14ac:dyDescent="0.3">
      <c r="C483" s="106"/>
      <c r="D483" s="106"/>
      <c r="E483" s="106"/>
      <c r="F483" s="106"/>
    </row>
    <row r="484" spans="3:6" s="108" customFormat="1" x14ac:dyDescent="0.3">
      <c r="C484" s="106"/>
      <c r="D484" s="106"/>
      <c r="E484" s="106"/>
      <c r="F484" s="106"/>
    </row>
    <row r="485" spans="3:6" s="108" customFormat="1" x14ac:dyDescent="0.3">
      <c r="C485" s="106"/>
      <c r="D485" s="106"/>
      <c r="E485" s="106"/>
      <c r="F485" s="106"/>
    </row>
    <row r="486" spans="3:6" s="108" customFormat="1" x14ac:dyDescent="0.3">
      <c r="C486" s="106"/>
      <c r="D486" s="106"/>
      <c r="E486" s="106"/>
      <c r="F486" s="106"/>
    </row>
    <row r="487" spans="3:6" s="108" customFormat="1" x14ac:dyDescent="0.3">
      <c r="C487" s="106"/>
      <c r="D487" s="106"/>
      <c r="E487" s="106"/>
      <c r="F487" s="106"/>
    </row>
    <row r="488" spans="3:6" s="108" customFormat="1" x14ac:dyDescent="0.3">
      <c r="C488" s="106"/>
      <c r="D488" s="106"/>
      <c r="E488" s="106"/>
      <c r="F488" s="106"/>
    </row>
    <row r="489" spans="3:6" s="108" customFormat="1" x14ac:dyDescent="0.3">
      <c r="C489" s="106"/>
      <c r="D489" s="106"/>
      <c r="E489" s="106"/>
      <c r="F489" s="106"/>
    </row>
    <row r="490" spans="3:6" s="108" customFormat="1" x14ac:dyDescent="0.3">
      <c r="C490" s="106"/>
      <c r="D490" s="106"/>
      <c r="E490" s="106"/>
      <c r="F490" s="106"/>
    </row>
    <row r="491" spans="3:6" s="108" customFormat="1" x14ac:dyDescent="0.3">
      <c r="C491" s="106"/>
      <c r="D491" s="106"/>
      <c r="E491" s="106"/>
      <c r="F491" s="106"/>
    </row>
    <row r="492" spans="3:6" s="108" customFormat="1" x14ac:dyDescent="0.3">
      <c r="C492" s="106"/>
      <c r="D492" s="106"/>
      <c r="E492" s="106"/>
      <c r="F492" s="106"/>
    </row>
    <row r="493" spans="3:6" s="108" customFormat="1" x14ac:dyDescent="0.3">
      <c r="C493" s="106"/>
      <c r="D493" s="106"/>
      <c r="E493" s="106"/>
      <c r="F493" s="106"/>
    </row>
    <row r="494" spans="3:6" s="108" customFormat="1" x14ac:dyDescent="0.3">
      <c r="C494" s="106"/>
      <c r="D494" s="106"/>
      <c r="E494" s="106"/>
      <c r="F494" s="106"/>
    </row>
    <row r="495" spans="3:6" s="108" customFormat="1" x14ac:dyDescent="0.3">
      <c r="C495" s="106"/>
      <c r="D495" s="106"/>
      <c r="E495" s="106"/>
      <c r="F495" s="106"/>
    </row>
    <row r="496" spans="3:6" s="108" customFormat="1" x14ac:dyDescent="0.3">
      <c r="C496" s="106"/>
      <c r="D496" s="106"/>
      <c r="E496" s="106"/>
      <c r="F496" s="106"/>
    </row>
    <row r="497" spans="3:6" s="108" customFormat="1" x14ac:dyDescent="0.3">
      <c r="C497" s="106"/>
      <c r="D497" s="106"/>
      <c r="E497" s="106"/>
      <c r="F497" s="106"/>
    </row>
    <row r="498" spans="3:6" s="108" customFormat="1" x14ac:dyDescent="0.3">
      <c r="C498" s="106"/>
      <c r="D498" s="106"/>
      <c r="E498" s="106"/>
      <c r="F498" s="106"/>
    </row>
    <row r="499" spans="3:6" s="108" customFormat="1" x14ac:dyDescent="0.3">
      <c r="C499" s="106"/>
      <c r="D499" s="106"/>
      <c r="E499" s="106"/>
      <c r="F499" s="106"/>
    </row>
    <row r="500" spans="3:6" s="108" customFormat="1" x14ac:dyDescent="0.3">
      <c r="C500" s="106"/>
      <c r="D500" s="106"/>
      <c r="E500" s="106"/>
      <c r="F500" s="106"/>
    </row>
    <row r="501" spans="3:6" s="108" customFormat="1" x14ac:dyDescent="0.3">
      <c r="C501" s="106"/>
      <c r="D501" s="106"/>
      <c r="E501" s="106"/>
      <c r="F501" s="106"/>
    </row>
    <row r="502" spans="3:6" s="108" customFormat="1" x14ac:dyDescent="0.3">
      <c r="C502" s="106"/>
      <c r="D502" s="106"/>
      <c r="E502" s="106"/>
      <c r="F502" s="106"/>
    </row>
    <row r="503" spans="3:6" s="108" customFormat="1" x14ac:dyDescent="0.3">
      <c r="C503" s="106"/>
      <c r="D503" s="106"/>
      <c r="E503" s="106"/>
      <c r="F503" s="106"/>
    </row>
    <row r="504" spans="3:6" s="108" customFormat="1" x14ac:dyDescent="0.3">
      <c r="C504" s="106"/>
      <c r="D504" s="106"/>
      <c r="E504" s="106"/>
      <c r="F504" s="106"/>
    </row>
    <row r="505" spans="3:6" s="108" customFormat="1" x14ac:dyDescent="0.3">
      <c r="C505" s="106"/>
      <c r="D505" s="106"/>
      <c r="E505" s="106"/>
      <c r="F505" s="106"/>
    </row>
    <row r="506" spans="3:6" s="108" customFormat="1" x14ac:dyDescent="0.3">
      <c r="C506" s="106"/>
      <c r="D506" s="106"/>
      <c r="E506" s="106"/>
      <c r="F506" s="106"/>
    </row>
    <row r="507" spans="3:6" s="108" customFormat="1" x14ac:dyDescent="0.3">
      <c r="C507" s="106"/>
      <c r="D507" s="106"/>
      <c r="E507" s="106"/>
      <c r="F507" s="106"/>
    </row>
    <row r="508" spans="3:6" s="108" customFormat="1" x14ac:dyDescent="0.3">
      <c r="C508" s="106"/>
      <c r="D508" s="106"/>
      <c r="E508" s="106"/>
      <c r="F508" s="106"/>
    </row>
    <row r="509" spans="3:6" s="108" customFormat="1" x14ac:dyDescent="0.3">
      <c r="C509" s="106"/>
      <c r="D509" s="106"/>
      <c r="E509" s="106"/>
      <c r="F509" s="106"/>
    </row>
    <row r="510" spans="3:6" s="108" customFormat="1" x14ac:dyDescent="0.3">
      <c r="C510" s="106"/>
      <c r="D510" s="106"/>
      <c r="E510" s="106"/>
      <c r="F510" s="106"/>
    </row>
    <row r="511" spans="3:6" s="108" customFormat="1" x14ac:dyDescent="0.3">
      <c r="C511" s="106"/>
      <c r="D511" s="106"/>
      <c r="E511" s="106"/>
      <c r="F511" s="106"/>
    </row>
    <row r="512" spans="3:6" s="108" customFormat="1" x14ac:dyDescent="0.3">
      <c r="C512" s="106"/>
      <c r="D512" s="106"/>
      <c r="E512" s="106"/>
      <c r="F512" s="106"/>
    </row>
    <row r="513" spans="3:6" s="108" customFormat="1" x14ac:dyDescent="0.3">
      <c r="C513" s="106"/>
      <c r="D513" s="106"/>
      <c r="E513" s="106"/>
      <c r="F513" s="106"/>
    </row>
    <row r="514" spans="3:6" s="108" customFormat="1" x14ac:dyDescent="0.3">
      <c r="C514" s="106"/>
      <c r="D514" s="106"/>
      <c r="E514" s="106"/>
      <c r="F514" s="106"/>
    </row>
    <row r="515" spans="3:6" s="108" customFormat="1" x14ac:dyDescent="0.3">
      <c r="C515" s="106"/>
      <c r="D515" s="106"/>
      <c r="E515" s="106"/>
      <c r="F515" s="106"/>
    </row>
    <row r="516" spans="3:6" s="108" customFormat="1" x14ac:dyDescent="0.3">
      <c r="C516" s="106"/>
      <c r="D516" s="106"/>
      <c r="E516" s="106"/>
      <c r="F516" s="106"/>
    </row>
    <row r="517" spans="3:6" s="108" customFormat="1" x14ac:dyDescent="0.3">
      <c r="C517" s="106"/>
      <c r="D517" s="106"/>
      <c r="E517" s="106"/>
      <c r="F517" s="106"/>
    </row>
    <row r="518" spans="3:6" s="108" customFormat="1" x14ac:dyDescent="0.3">
      <c r="C518" s="106"/>
      <c r="D518" s="106"/>
      <c r="E518" s="106"/>
      <c r="F518" s="106"/>
    </row>
    <row r="519" spans="3:6" s="108" customFormat="1" x14ac:dyDescent="0.3">
      <c r="C519" s="106"/>
      <c r="D519" s="106"/>
      <c r="E519" s="106"/>
      <c r="F519" s="106"/>
    </row>
    <row r="520" spans="3:6" s="108" customFormat="1" x14ac:dyDescent="0.3">
      <c r="C520" s="106"/>
      <c r="D520" s="106"/>
      <c r="E520" s="106"/>
      <c r="F520" s="106"/>
    </row>
    <row r="521" spans="3:6" s="108" customFormat="1" x14ac:dyDescent="0.3">
      <c r="C521" s="106"/>
      <c r="D521" s="106"/>
      <c r="E521" s="106"/>
      <c r="F521" s="106"/>
    </row>
    <row r="522" spans="3:6" s="108" customFormat="1" x14ac:dyDescent="0.3">
      <c r="C522" s="106"/>
      <c r="D522" s="106"/>
      <c r="E522" s="106"/>
      <c r="F522" s="106"/>
    </row>
    <row r="523" spans="3:6" s="108" customFormat="1" x14ac:dyDescent="0.3">
      <c r="C523" s="106"/>
      <c r="D523" s="106"/>
      <c r="E523" s="106"/>
      <c r="F523" s="106"/>
    </row>
    <row r="524" spans="3:6" s="108" customFormat="1" x14ac:dyDescent="0.3">
      <c r="C524" s="106"/>
      <c r="D524" s="106"/>
      <c r="E524" s="106"/>
      <c r="F524" s="106"/>
    </row>
    <row r="525" spans="3:6" s="108" customFormat="1" x14ac:dyDescent="0.3">
      <c r="C525" s="106"/>
      <c r="D525" s="106"/>
      <c r="E525" s="106"/>
      <c r="F525" s="106"/>
    </row>
    <row r="526" spans="3:6" s="108" customFormat="1" x14ac:dyDescent="0.3">
      <c r="C526" s="106"/>
      <c r="D526" s="106"/>
      <c r="E526" s="106"/>
      <c r="F526" s="106"/>
    </row>
    <row r="527" spans="3:6" s="108" customFormat="1" x14ac:dyDescent="0.3">
      <c r="C527" s="106"/>
      <c r="D527" s="106"/>
      <c r="E527" s="106"/>
      <c r="F527" s="106"/>
    </row>
    <row r="528" spans="3:6" s="108" customFormat="1" x14ac:dyDescent="0.3">
      <c r="C528" s="106"/>
      <c r="D528" s="106"/>
      <c r="E528" s="106"/>
      <c r="F528" s="106"/>
    </row>
    <row r="529" spans="3:6" s="108" customFormat="1" x14ac:dyDescent="0.3">
      <c r="C529" s="106"/>
      <c r="D529" s="106"/>
      <c r="E529" s="106"/>
      <c r="F529" s="106"/>
    </row>
    <row r="530" spans="3:6" s="108" customFormat="1" x14ac:dyDescent="0.3">
      <c r="C530" s="106"/>
      <c r="D530" s="106"/>
      <c r="E530" s="106"/>
      <c r="F530" s="106"/>
    </row>
    <row r="531" spans="3:6" s="108" customFormat="1" x14ac:dyDescent="0.3">
      <c r="C531" s="106"/>
      <c r="D531" s="106"/>
      <c r="E531" s="106"/>
      <c r="F531" s="106"/>
    </row>
    <row r="532" spans="3:6" s="108" customFormat="1" x14ac:dyDescent="0.3">
      <c r="C532" s="106"/>
      <c r="D532" s="106"/>
      <c r="E532" s="106"/>
      <c r="F532" s="106"/>
    </row>
    <row r="533" spans="3:6" s="108" customFormat="1" x14ac:dyDescent="0.3">
      <c r="C533" s="106"/>
      <c r="D533" s="106"/>
      <c r="E533" s="106"/>
      <c r="F533" s="106"/>
    </row>
    <row r="534" spans="3:6" s="108" customFormat="1" x14ac:dyDescent="0.3">
      <c r="C534" s="106"/>
      <c r="D534" s="106"/>
      <c r="E534" s="106"/>
      <c r="F534" s="106"/>
    </row>
    <row r="535" spans="3:6" s="108" customFormat="1" x14ac:dyDescent="0.3">
      <c r="C535" s="106"/>
      <c r="D535" s="106"/>
      <c r="E535" s="106"/>
      <c r="F535" s="106"/>
    </row>
    <row r="536" spans="3:6" s="108" customFormat="1" x14ac:dyDescent="0.3">
      <c r="C536" s="106"/>
      <c r="D536" s="106"/>
      <c r="E536" s="106"/>
      <c r="F536" s="106"/>
    </row>
    <row r="537" spans="3:6" s="108" customFormat="1" x14ac:dyDescent="0.3">
      <c r="C537" s="106"/>
      <c r="D537" s="106"/>
      <c r="E537" s="106"/>
      <c r="F537" s="106"/>
    </row>
    <row r="538" spans="3:6" s="108" customFormat="1" x14ac:dyDescent="0.3">
      <c r="C538" s="106"/>
      <c r="D538" s="106"/>
      <c r="E538" s="106"/>
      <c r="F538" s="106"/>
    </row>
    <row r="539" spans="3:6" s="108" customFormat="1" x14ac:dyDescent="0.3">
      <c r="C539" s="106"/>
      <c r="D539" s="106"/>
      <c r="E539" s="106"/>
      <c r="F539" s="106"/>
    </row>
    <row r="540" spans="3:6" s="108" customFormat="1" x14ac:dyDescent="0.3">
      <c r="C540" s="106"/>
      <c r="D540" s="106"/>
      <c r="E540" s="106"/>
      <c r="F540" s="106"/>
    </row>
    <row r="541" spans="3:6" s="108" customFormat="1" x14ac:dyDescent="0.3">
      <c r="C541" s="106"/>
      <c r="D541" s="106"/>
      <c r="E541" s="106"/>
      <c r="F541" s="106"/>
    </row>
    <row r="542" spans="3:6" s="108" customFormat="1" x14ac:dyDescent="0.3">
      <c r="C542" s="106"/>
      <c r="D542" s="106"/>
      <c r="E542" s="106"/>
      <c r="F542" s="106"/>
    </row>
    <row r="543" spans="3:6" s="108" customFormat="1" x14ac:dyDescent="0.3">
      <c r="C543" s="106"/>
      <c r="D543" s="106"/>
      <c r="E543" s="106"/>
      <c r="F543" s="106"/>
    </row>
    <row r="544" spans="3:6" s="108" customFormat="1" x14ac:dyDescent="0.3">
      <c r="C544" s="106"/>
      <c r="D544" s="106"/>
      <c r="E544" s="106"/>
      <c r="F544" s="106"/>
    </row>
    <row r="545" spans="3:6" s="108" customFormat="1" x14ac:dyDescent="0.3">
      <c r="C545" s="106"/>
      <c r="D545" s="106"/>
      <c r="E545" s="106"/>
      <c r="F545" s="106"/>
    </row>
    <row r="546" spans="3:6" s="108" customFormat="1" x14ac:dyDescent="0.3">
      <c r="C546" s="106"/>
      <c r="D546" s="106"/>
      <c r="E546" s="106"/>
      <c r="F546" s="106"/>
    </row>
    <row r="547" spans="3:6" s="108" customFormat="1" x14ac:dyDescent="0.3">
      <c r="C547" s="106"/>
      <c r="D547" s="106"/>
      <c r="E547" s="106"/>
      <c r="F547" s="106"/>
    </row>
    <row r="548" spans="3:6" s="108" customFormat="1" x14ac:dyDescent="0.3">
      <c r="C548" s="106"/>
      <c r="D548" s="106"/>
      <c r="E548" s="106"/>
      <c r="F548" s="106"/>
    </row>
    <row r="549" spans="3:6" s="108" customFormat="1" x14ac:dyDescent="0.3">
      <c r="C549" s="106"/>
      <c r="D549" s="106"/>
      <c r="E549" s="106"/>
      <c r="F549" s="106"/>
    </row>
    <row r="550" spans="3:6" s="108" customFormat="1" x14ac:dyDescent="0.3">
      <c r="C550" s="106"/>
      <c r="D550" s="106"/>
      <c r="E550" s="106"/>
      <c r="F550" s="106"/>
    </row>
    <row r="551" spans="3:6" s="108" customFormat="1" x14ac:dyDescent="0.3">
      <c r="C551" s="106"/>
      <c r="D551" s="106"/>
      <c r="E551" s="106"/>
      <c r="F551" s="106"/>
    </row>
    <row r="552" spans="3:6" s="108" customFormat="1" x14ac:dyDescent="0.3">
      <c r="C552" s="106"/>
      <c r="D552" s="106"/>
      <c r="E552" s="106"/>
      <c r="F552" s="106"/>
    </row>
    <row r="553" spans="3:6" s="108" customFormat="1" x14ac:dyDescent="0.3">
      <c r="C553" s="106"/>
      <c r="D553" s="106"/>
      <c r="E553" s="106"/>
      <c r="F553" s="106"/>
    </row>
    <row r="554" spans="3:6" s="108" customFormat="1" x14ac:dyDescent="0.3">
      <c r="C554" s="106"/>
      <c r="D554" s="106"/>
      <c r="E554" s="106"/>
      <c r="F554" s="106"/>
    </row>
    <row r="555" spans="3:6" s="108" customFormat="1" x14ac:dyDescent="0.3">
      <c r="C555" s="106"/>
      <c r="D555" s="106"/>
      <c r="E555" s="106"/>
      <c r="F555" s="106"/>
    </row>
    <row r="556" spans="3:6" s="108" customFormat="1" x14ac:dyDescent="0.3">
      <c r="C556" s="106"/>
      <c r="D556" s="106"/>
      <c r="E556" s="106"/>
      <c r="F556" s="106"/>
    </row>
    <row r="557" spans="3:6" s="108" customFormat="1" x14ac:dyDescent="0.3">
      <c r="C557" s="106"/>
      <c r="D557" s="106"/>
      <c r="E557" s="106"/>
      <c r="F557" s="106"/>
    </row>
    <row r="558" spans="3:6" s="108" customFormat="1" x14ac:dyDescent="0.3">
      <c r="C558" s="106"/>
      <c r="D558" s="106"/>
      <c r="E558" s="106"/>
      <c r="F558" s="106"/>
    </row>
    <row r="559" spans="3:6" s="108" customFormat="1" x14ac:dyDescent="0.3">
      <c r="C559" s="106"/>
      <c r="D559" s="106"/>
      <c r="E559" s="106"/>
      <c r="F559" s="106"/>
    </row>
    <row r="560" spans="3:6" s="108" customFormat="1" x14ac:dyDescent="0.3">
      <c r="C560" s="106"/>
      <c r="D560" s="106"/>
      <c r="E560" s="106"/>
      <c r="F560" s="106"/>
    </row>
    <row r="561" spans="3:6" s="108" customFormat="1" x14ac:dyDescent="0.3">
      <c r="C561" s="106"/>
      <c r="D561" s="106"/>
      <c r="E561" s="106"/>
      <c r="F561" s="106"/>
    </row>
    <row r="562" spans="3:6" s="108" customFormat="1" x14ac:dyDescent="0.3">
      <c r="C562" s="106"/>
      <c r="D562" s="106"/>
      <c r="E562" s="106"/>
      <c r="F562" s="106"/>
    </row>
    <row r="563" spans="3:6" s="108" customFormat="1" x14ac:dyDescent="0.3">
      <c r="C563" s="106"/>
      <c r="D563" s="106"/>
      <c r="E563" s="106"/>
      <c r="F563" s="106"/>
    </row>
    <row r="564" spans="3:6" s="108" customFormat="1" x14ac:dyDescent="0.3">
      <c r="C564" s="106"/>
      <c r="D564" s="106"/>
      <c r="E564" s="106"/>
      <c r="F564" s="106"/>
    </row>
    <row r="565" spans="3:6" s="108" customFormat="1" x14ac:dyDescent="0.3">
      <c r="C565" s="106"/>
      <c r="D565" s="106"/>
      <c r="E565" s="106"/>
      <c r="F565" s="106"/>
    </row>
    <row r="566" spans="3:6" s="108" customFormat="1" x14ac:dyDescent="0.3">
      <c r="C566" s="106"/>
      <c r="D566" s="106"/>
      <c r="E566" s="106"/>
      <c r="F566" s="106"/>
    </row>
    <row r="567" spans="3:6" s="108" customFormat="1" x14ac:dyDescent="0.3">
      <c r="C567" s="106"/>
      <c r="D567" s="106"/>
      <c r="E567" s="106"/>
      <c r="F567" s="106"/>
    </row>
    <row r="568" spans="3:6" s="108" customFormat="1" x14ac:dyDescent="0.3">
      <c r="C568" s="106"/>
      <c r="D568" s="106"/>
      <c r="E568" s="106"/>
      <c r="F568" s="106"/>
    </row>
    <row r="569" spans="3:6" s="108" customFormat="1" x14ac:dyDescent="0.3">
      <c r="C569" s="106"/>
      <c r="D569" s="106"/>
      <c r="E569" s="106"/>
      <c r="F569" s="106"/>
    </row>
    <row r="570" spans="3:6" s="108" customFormat="1" x14ac:dyDescent="0.3">
      <c r="C570" s="106"/>
      <c r="D570" s="106"/>
      <c r="E570" s="106"/>
      <c r="F570" s="106"/>
    </row>
    <row r="571" spans="3:6" s="108" customFormat="1" x14ac:dyDescent="0.3">
      <c r="C571" s="106"/>
      <c r="D571" s="106"/>
      <c r="E571" s="106"/>
      <c r="F571" s="106"/>
    </row>
    <row r="572" spans="3:6" s="108" customFormat="1" x14ac:dyDescent="0.3">
      <c r="C572" s="106"/>
      <c r="D572" s="106"/>
      <c r="E572" s="106"/>
      <c r="F572" s="106"/>
    </row>
    <row r="573" spans="3:6" s="108" customFormat="1" x14ac:dyDescent="0.3">
      <c r="C573" s="106"/>
      <c r="D573" s="106"/>
      <c r="E573" s="106"/>
      <c r="F573" s="106"/>
    </row>
    <row r="574" spans="3:6" s="108" customFormat="1" x14ac:dyDescent="0.3">
      <c r="C574" s="106"/>
      <c r="D574" s="106"/>
      <c r="E574" s="106"/>
      <c r="F574" s="106"/>
    </row>
    <row r="575" spans="3:6" s="108" customFormat="1" x14ac:dyDescent="0.3">
      <c r="C575" s="106"/>
      <c r="D575" s="106"/>
      <c r="E575" s="106"/>
      <c r="F575" s="106"/>
    </row>
    <row r="576" spans="3:6" s="108" customFormat="1" x14ac:dyDescent="0.3">
      <c r="C576" s="106"/>
      <c r="D576" s="106"/>
      <c r="E576" s="106"/>
      <c r="F576" s="106"/>
    </row>
    <row r="577" spans="3:6" s="108" customFormat="1" x14ac:dyDescent="0.3">
      <c r="C577" s="106"/>
      <c r="D577" s="106"/>
      <c r="E577" s="106"/>
      <c r="F577" s="106"/>
    </row>
    <row r="578" spans="3:6" s="108" customFormat="1" x14ac:dyDescent="0.3">
      <c r="C578" s="106"/>
      <c r="D578" s="106"/>
      <c r="E578" s="106"/>
      <c r="F578" s="106"/>
    </row>
    <row r="579" spans="3:6" s="108" customFormat="1" x14ac:dyDescent="0.3">
      <c r="C579" s="106"/>
      <c r="D579" s="106"/>
      <c r="E579" s="106"/>
      <c r="F579" s="106"/>
    </row>
    <row r="580" spans="3:6" s="108" customFormat="1" x14ac:dyDescent="0.3">
      <c r="C580" s="106"/>
      <c r="D580" s="106"/>
      <c r="E580" s="106"/>
      <c r="F580" s="106"/>
    </row>
    <row r="581" spans="3:6" s="108" customFormat="1" x14ac:dyDescent="0.3">
      <c r="C581" s="106"/>
      <c r="D581" s="106"/>
      <c r="E581" s="106"/>
      <c r="F581" s="106"/>
    </row>
    <row r="582" spans="3:6" s="108" customFormat="1" x14ac:dyDescent="0.3">
      <c r="C582" s="106"/>
      <c r="D582" s="106"/>
      <c r="E582" s="106"/>
      <c r="F582" s="106"/>
    </row>
    <row r="583" spans="3:6" s="108" customFormat="1" x14ac:dyDescent="0.3">
      <c r="C583" s="106"/>
      <c r="D583" s="106"/>
      <c r="E583" s="106"/>
      <c r="F583" s="106"/>
    </row>
    <row r="584" spans="3:6" s="108" customFormat="1" x14ac:dyDescent="0.3">
      <c r="C584" s="106"/>
      <c r="D584" s="106"/>
      <c r="E584" s="106"/>
      <c r="F584" s="106"/>
    </row>
    <row r="585" spans="3:6" s="108" customFormat="1" x14ac:dyDescent="0.3">
      <c r="C585" s="106"/>
      <c r="D585" s="106"/>
      <c r="E585" s="106"/>
      <c r="F585" s="106"/>
    </row>
    <row r="586" spans="3:6" s="108" customFormat="1" x14ac:dyDescent="0.3">
      <c r="C586" s="106"/>
      <c r="D586" s="106"/>
      <c r="E586" s="106"/>
      <c r="F586" s="106"/>
    </row>
    <row r="587" spans="3:6" s="108" customFormat="1" x14ac:dyDescent="0.3">
      <c r="C587" s="106"/>
      <c r="D587" s="106"/>
      <c r="E587" s="106"/>
      <c r="F587" s="106"/>
    </row>
    <row r="588" spans="3:6" s="108" customFormat="1" x14ac:dyDescent="0.3">
      <c r="C588" s="106"/>
      <c r="D588" s="106"/>
      <c r="E588" s="106"/>
      <c r="F588" s="106"/>
    </row>
    <row r="589" spans="3:6" s="108" customFormat="1" x14ac:dyDescent="0.3">
      <c r="C589" s="106"/>
      <c r="D589" s="106"/>
      <c r="E589" s="106"/>
      <c r="F589" s="106"/>
    </row>
    <row r="590" spans="3:6" s="108" customFormat="1" x14ac:dyDescent="0.3">
      <c r="C590" s="106"/>
      <c r="D590" s="106"/>
      <c r="E590" s="106"/>
      <c r="F590" s="106"/>
    </row>
    <row r="591" spans="3:6" s="108" customFormat="1" x14ac:dyDescent="0.3">
      <c r="C591" s="106"/>
      <c r="D591" s="106"/>
      <c r="E591" s="106"/>
      <c r="F591" s="106"/>
    </row>
    <row r="592" spans="3:6" s="108" customFormat="1" x14ac:dyDescent="0.3">
      <c r="C592" s="106"/>
      <c r="D592" s="106"/>
      <c r="E592" s="106"/>
      <c r="F592" s="106"/>
    </row>
    <row r="593" spans="3:6" s="108" customFormat="1" x14ac:dyDescent="0.3">
      <c r="C593" s="106"/>
      <c r="D593" s="106"/>
      <c r="E593" s="106"/>
      <c r="F593" s="106"/>
    </row>
    <row r="594" spans="3:6" s="108" customFormat="1" x14ac:dyDescent="0.3">
      <c r="C594" s="106"/>
      <c r="D594" s="106"/>
      <c r="E594" s="106"/>
      <c r="F594" s="106"/>
    </row>
    <row r="595" spans="3:6" s="108" customFormat="1" x14ac:dyDescent="0.3">
      <c r="C595" s="106"/>
      <c r="D595" s="106"/>
      <c r="E595" s="106"/>
      <c r="F595" s="106"/>
    </row>
    <row r="596" spans="3:6" s="108" customFormat="1" x14ac:dyDescent="0.3">
      <c r="C596" s="106"/>
      <c r="D596" s="106"/>
      <c r="E596" s="106"/>
      <c r="F596" s="106"/>
    </row>
    <row r="597" spans="3:6" s="108" customFormat="1" x14ac:dyDescent="0.3">
      <c r="C597" s="106"/>
      <c r="D597" s="106"/>
      <c r="E597" s="106"/>
      <c r="F597" s="106"/>
    </row>
    <row r="598" spans="3:6" s="108" customFormat="1" x14ac:dyDescent="0.3">
      <c r="C598" s="106"/>
      <c r="D598" s="106"/>
      <c r="E598" s="106"/>
      <c r="F598" s="106"/>
    </row>
    <row r="599" spans="3:6" s="108" customFormat="1" x14ac:dyDescent="0.3">
      <c r="C599" s="106"/>
      <c r="D599" s="106"/>
      <c r="E599" s="106"/>
      <c r="F599" s="106"/>
    </row>
    <row r="600" spans="3:6" s="108" customFormat="1" x14ac:dyDescent="0.3">
      <c r="C600" s="106"/>
      <c r="D600" s="106"/>
      <c r="E600" s="106"/>
      <c r="F600" s="106"/>
    </row>
    <row r="601" spans="3:6" s="108" customFormat="1" x14ac:dyDescent="0.3">
      <c r="C601" s="106"/>
      <c r="D601" s="106"/>
      <c r="E601" s="106"/>
      <c r="F601" s="106"/>
    </row>
    <row r="602" spans="3:6" s="108" customFormat="1" x14ac:dyDescent="0.3">
      <c r="C602" s="106"/>
      <c r="D602" s="106"/>
      <c r="E602" s="106"/>
      <c r="F602" s="106"/>
    </row>
    <row r="603" spans="3:6" s="108" customFormat="1" x14ac:dyDescent="0.3">
      <c r="C603" s="106"/>
      <c r="D603" s="106"/>
      <c r="E603" s="106"/>
      <c r="F603" s="106"/>
    </row>
    <row r="604" spans="3:6" s="108" customFormat="1" x14ac:dyDescent="0.3">
      <c r="C604" s="106"/>
      <c r="D604" s="106"/>
      <c r="E604" s="106"/>
      <c r="F604" s="106"/>
    </row>
    <row r="605" spans="3:6" s="108" customFormat="1" x14ac:dyDescent="0.3">
      <c r="C605" s="106"/>
      <c r="D605" s="106"/>
      <c r="E605" s="106"/>
      <c r="F605" s="106"/>
    </row>
    <row r="606" spans="3:6" s="108" customFormat="1" x14ac:dyDescent="0.3">
      <c r="C606" s="106"/>
      <c r="D606" s="106"/>
      <c r="E606" s="106"/>
      <c r="F606" s="106"/>
    </row>
    <row r="607" spans="3:6" s="108" customFormat="1" x14ac:dyDescent="0.3">
      <c r="C607" s="106"/>
      <c r="D607" s="106"/>
      <c r="E607" s="106"/>
      <c r="F607" s="106"/>
    </row>
    <row r="608" spans="3:6" s="108" customFormat="1" x14ac:dyDescent="0.3">
      <c r="C608" s="106"/>
      <c r="D608" s="106"/>
      <c r="E608" s="106"/>
      <c r="F608" s="106"/>
    </row>
    <row r="609" spans="3:6" s="108" customFormat="1" x14ac:dyDescent="0.3">
      <c r="C609" s="106"/>
      <c r="D609" s="106"/>
      <c r="E609" s="106"/>
      <c r="F609" s="106"/>
    </row>
    <row r="610" spans="3:6" s="108" customFormat="1" x14ac:dyDescent="0.3">
      <c r="C610" s="106"/>
      <c r="D610" s="106"/>
      <c r="E610" s="106"/>
      <c r="F610" s="106"/>
    </row>
    <row r="611" spans="3:6" s="108" customFormat="1" x14ac:dyDescent="0.3">
      <c r="C611" s="106"/>
      <c r="D611" s="106"/>
      <c r="E611" s="106"/>
      <c r="F611" s="106"/>
    </row>
    <row r="612" spans="3:6" s="108" customFormat="1" x14ac:dyDescent="0.3">
      <c r="C612" s="106"/>
      <c r="D612" s="106"/>
      <c r="E612" s="106"/>
      <c r="F612" s="106"/>
    </row>
    <row r="613" spans="3:6" s="108" customFormat="1" x14ac:dyDescent="0.3">
      <c r="C613" s="106"/>
      <c r="D613" s="106"/>
      <c r="E613" s="106"/>
      <c r="F613" s="106"/>
    </row>
    <row r="614" spans="3:6" s="108" customFormat="1" x14ac:dyDescent="0.3">
      <c r="C614" s="106"/>
      <c r="D614" s="106"/>
      <c r="E614" s="106"/>
      <c r="F614" s="106"/>
    </row>
    <row r="615" spans="3:6" s="108" customFormat="1" x14ac:dyDescent="0.3">
      <c r="C615" s="106"/>
      <c r="D615" s="106"/>
      <c r="E615" s="106"/>
      <c r="F615" s="106"/>
    </row>
    <row r="616" spans="3:6" s="108" customFormat="1" x14ac:dyDescent="0.3">
      <c r="C616" s="106"/>
      <c r="D616" s="106"/>
      <c r="E616" s="106"/>
      <c r="F616" s="106"/>
    </row>
    <row r="617" spans="3:6" s="108" customFormat="1" x14ac:dyDescent="0.3">
      <c r="C617" s="106"/>
      <c r="D617" s="106"/>
      <c r="E617" s="106"/>
      <c r="F617" s="106"/>
    </row>
    <row r="618" spans="3:6" s="108" customFormat="1" x14ac:dyDescent="0.3">
      <c r="C618" s="106"/>
      <c r="D618" s="106"/>
      <c r="E618" s="106"/>
      <c r="F618" s="106"/>
    </row>
    <row r="619" spans="3:6" s="108" customFormat="1" x14ac:dyDescent="0.3">
      <c r="C619" s="106"/>
      <c r="D619" s="106"/>
      <c r="E619" s="106"/>
      <c r="F619" s="106"/>
    </row>
    <row r="620" spans="3:6" s="108" customFormat="1" x14ac:dyDescent="0.3">
      <c r="C620" s="106"/>
      <c r="D620" s="106"/>
      <c r="E620" s="106"/>
      <c r="F620" s="106"/>
    </row>
    <row r="621" spans="3:6" s="108" customFormat="1" x14ac:dyDescent="0.3">
      <c r="C621" s="106"/>
      <c r="D621" s="106"/>
      <c r="E621" s="106"/>
      <c r="F621" s="106"/>
    </row>
    <row r="622" spans="3:6" s="108" customFormat="1" x14ac:dyDescent="0.3">
      <c r="C622" s="106"/>
      <c r="D622" s="106"/>
      <c r="E622" s="106"/>
      <c r="F622" s="106"/>
    </row>
    <row r="623" spans="3:6" s="108" customFormat="1" x14ac:dyDescent="0.3">
      <c r="C623" s="106"/>
      <c r="D623" s="106"/>
      <c r="E623" s="106"/>
      <c r="F623" s="106"/>
    </row>
    <row r="624" spans="3:6" s="108" customFormat="1" x14ac:dyDescent="0.3">
      <c r="C624" s="106"/>
      <c r="D624" s="106"/>
      <c r="E624" s="106"/>
      <c r="F624" s="106"/>
    </row>
    <row r="625" spans="3:6" s="108" customFormat="1" x14ac:dyDescent="0.3">
      <c r="C625" s="106"/>
      <c r="D625" s="106"/>
      <c r="E625" s="106"/>
      <c r="F625" s="106"/>
    </row>
    <row r="626" spans="3:6" s="108" customFormat="1" x14ac:dyDescent="0.3">
      <c r="C626" s="106"/>
      <c r="D626" s="106"/>
      <c r="E626" s="106"/>
      <c r="F626" s="106"/>
    </row>
    <row r="627" spans="3:6" s="108" customFormat="1" x14ac:dyDescent="0.3">
      <c r="C627" s="106"/>
      <c r="D627" s="106"/>
      <c r="E627" s="106"/>
      <c r="F627" s="106"/>
    </row>
    <row r="628" spans="3:6" s="108" customFormat="1" x14ac:dyDescent="0.3">
      <c r="C628" s="106"/>
      <c r="D628" s="106"/>
      <c r="E628" s="106"/>
      <c r="F628" s="106"/>
    </row>
    <row r="629" spans="3:6" s="108" customFormat="1" x14ac:dyDescent="0.3">
      <c r="C629" s="106"/>
      <c r="D629" s="106"/>
      <c r="E629" s="106"/>
      <c r="F629" s="106"/>
    </row>
    <row r="630" spans="3:6" s="108" customFormat="1" x14ac:dyDescent="0.3">
      <c r="C630" s="106"/>
      <c r="D630" s="106"/>
      <c r="E630" s="106"/>
      <c r="F630" s="106"/>
    </row>
    <row r="631" spans="3:6" s="108" customFormat="1" x14ac:dyDescent="0.3">
      <c r="C631" s="106"/>
      <c r="D631" s="106"/>
      <c r="E631" s="106"/>
      <c r="F631" s="106"/>
    </row>
    <row r="632" spans="3:6" s="108" customFormat="1" x14ac:dyDescent="0.3">
      <c r="C632" s="106"/>
      <c r="D632" s="106"/>
      <c r="E632" s="106"/>
      <c r="F632" s="106"/>
    </row>
    <row r="633" spans="3:6" s="108" customFormat="1" x14ac:dyDescent="0.3">
      <c r="C633" s="106"/>
      <c r="D633" s="106"/>
      <c r="E633" s="106"/>
      <c r="F633" s="106"/>
    </row>
    <row r="634" spans="3:6" s="108" customFormat="1" x14ac:dyDescent="0.3">
      <c r="C634" s="106"/>
      <c r="D634" s="106"/>
      <c r="E634" s="106"/>
      <c r="F634" s="106"/>
    </row>
    <row r="635" spans="3:6" s="108" customFormat="1" x14ac:dyDescent="0.3">
      <c r="C635" s="106"/>
      <c r="D635" s="106"/>
      <c r="E635" s="106"/>
      <c r="F635" s="106"/>
    </row>
    <row r="636" spans="3:6" s="108" customFormat="1" x14ac:dyDescent="0.3">
      <c r="C636" s="106"/>
      <c r="D636" s="106"/>
      <c r="E636" s="106"/>
      <c r="F636" s="106"/>
    </row>
    <row r="637" spans="3:6" s="108" customFormat="1" x14ac:dyDescent="0.3">
      <c r="C637" s="106"/>
      <c r="D637" s="106"/>
      <c r="E637" s="106"/>
      <c r="F637" s="106"/>
    </row>
    <row r="638" spans="3:6" s="108" customFormat="1" x14ac:dyDescent="0.3">
      <c r="C638" s="106"/>
      <c r="D638" s="106"/>
      <c r="E638" s="106"/>
      <c r="F638" s="106"/>
    </row>
    <row r="639" spans="3:6" s="108" customFormat="1" x14ac:dyDescent="0.3">
      <c r="C639" s="106"/>
      <c r="D639" s="106"/>
      <c r="E639" s="106"/>
      <c r="F639" s="106"/>
    </row>
    <row r="640" spans="3:6" s="108" customFormat="1" x14ac:dyDescent="0.3">
      <c r="C640" s="106"/>
      <c r="D640" s="106"/>
      <c r="E640" s="106"/>
      <c r="F640" s="106"/>
    </row>
    <row r="641" spans="3:6" s="108" customFormat="1" x14ac:dyDescent="0.3">
      <c r="C641" s="106"/>
      <c r="D641" s="106"/>
      <c r="E641" s="106"/>
      <c r="F641" s="106"/>
    </row>
    <row r="642" spans="3:6" s="108" customFormat="1" x14ac:dyDescent="0.3">
      <c r="C642" s="106"/>
      <c r="D642" s="106"/>
      <c r="E642" s="106"/>
      <c r="F642" s="106"/>
    </row>
    <row r="643" spans="3:6" s="108" customFormat="1" x14ac:dyDescent="0.3">
      <c r="C643" s="106"/>
      <c r="D643" s="106"/>
      <c r="E643" s="106"/>
      <c r="F643" s="106"/>
    </row>
    <row r="644" spans="3:6" s="108" customFormat="1" x14ac:dyDescent="0.3">
      <c r="C644" s="106"/>
      <c r="D644" s="106"/>
      <c r="E644" s="106"/>
      <c r="F644" s="106"/>
    </row>
    <row r="645" spans="3:6" s="108" customFormat="1" x14ac:dyDescent="0.3">
      <c r="C645" s="106"/>
      <c r="D645" s="106"/>
      <c r="E645" s="106"/>
      <c r="F645" s="106"/>
    </row>
    <row r="646" spans="3:6" s="108" customFormat="1" x14ac:dyDescent="0.3">
      <c r="C646" s="106"/>
      <c r="D646" s="106"/>
      <c r="E646" s="106"/>
      <c r="F646" s="106"/>
    </row>
    <row r="647" spans="3:6" s="108" customFormat="1" x14ac:dyDescent="0.3">
      <c r="C647" s="106"/>
      <c r="D647" s="106"/>
      <c r="E647" s="106"/>
      <c r="F647" s="106"/>
    </row>
    <row r="648" spans="3:6" s="108" customFormat="1" x14ac:dyDescent="0.3">
      <c r="C648" s="106"/>
      <c r="D648" s="106"/>
      <c r="E648" s="106"/>
      <c r="F648" s="106"/>
    </row>
    <row r="649" spans="3:6" s="108" customFormat="1" x14ac:dyDescent="0.3">
      <c r="C649" s="106"/>
      <c r="D649" s="106"/>
      <c r="E649" s="106"/>
      <c r="F649" s="106"/>
    </row>
    <row r="650" spans="3:6" s="108" customFormat="1" x14ac:dyDescent="0.3">
      <c r="C650" s="106"/>
      <c r="D650" s="106"/>
      <c r="E650" s="106"/>
      <c r="F650" s="106"/>
    </row>
    <row r="651" spans="3:6" s="108" customFormat="1" x14ac:dyDescent="0.3">
      <c r="C651" s="106"/>
      <c r="D651" s="106"/>
      <c r="E651" s="106"/>
      <c r="F651" s="106"/>
    </row>
    <row r="652" spans="3:6" s="108" customFormat="1" x14ac:dyDescent="0.3">
      <c r="C652" s="106"/>
      <c r="D652" s="106"/>
      <c r="E652" s="106"/>
      <c r="F652" s="106"/>
    </row>
    <row r="653" spans="3:6" s="108" customFormat="1" x14ac:dyDescent="0.3">
      <c r="C653" s="106"/>
      <c r="D653" s="106"/>
      <c r="E653" s="106"/>
      <c r="F653" s="106"/>
    </row>
    <row r="654" spans="3:6" s="108" customFormat="1" x14ac:dyDescent="0.3">
      <c r="C654" s="106"/>
      <c r="D654" s="106"/>
      <c r="E654" s="106"/>
      <c r="F654" s="106"/>
    </row>
    <row r="655" spans="3:6" s="108" customFormat="1" x14ac:dyDescent="0.3">
      <c r="C655" s="106"/>
      <c r="D655" s="106"/>
      <c r="E655" s="106"/>
      <c r="F655" s="106"/>
    </row>
    <row r="656" spans="3:6" s="108" customFormat="1" x14ac:dyDescent="0.3">
      <c r="C656" s="106"/>
      <c r="D656" s="106"/>
      <c r="E656" s="106"/>
      <c r="F656" s="106"/>
    </row>
    <row r="657" spans="3:6" s="108" customFormat="1" x14ac:dyDescent="0.3">
      <c r="C657" s="106"/>
      <c r="D657" s="106"/>
      <c r="E657" s="106"/>
      <c r="F657" s="106"/>
    </row>
    <row r="658" spans="3:6" s="108" customFormat="1" x14ac:dyDescent="0.3">
      <c r="C658" s="106"/>
      <c r="D658" s="106"/>
      <c r="E658" s="106"/>
      <c r="F658" s="106"/>
    </row>
    <row r="659" spans="3:6" s="108" customFormat="1" x14ac:dyDescent="0.3">
      <c r="C659" s="106"/>
      <c r="D659" s="106"/>
      <c r="E659" s="106"/>
      <c r="F659" s="106"/>
    </row>
    <row r="660" spans="3:6" s="108" customFormat="1" x14ac:dyDescent="0.3">
      <c r="C660" s="106"/>
      <c r="D660" s="106"/>
      <c r="E660" s="106"/>
      <c r="F660" s="106"/>
    </row>
    <row r="661" spans="3:6" s="108" customFormat="1" x14ac:dyDescent="0.3">
      <c r="C661" s="106"/>
      <c r="D661" s="106"/>
      <c r="E661" s="106"/>
      <c r="F661" s="106"/>
    </row>
    <row r="662" spans="3:6" s="108" customFormat="1" x14ac:dyDescent="0.3">
      <c r="C662" s="106"/>
      <c r="D662" s="106"/>
      <c r="E662" s="106"/>
      <c r="F662" s="106"/>
    </row>
    <row r="663" spans="3:6" s="108" customFormat="1" x14ac:dyDescent="0.3">
      <c r="C663" s="106"/>
      <c r="D663" s="106"/>
      <c r="E663" s="106"/>
      <c r="F663" s="106"/>
    </row>
    <row r="664" spans="3:6" s="108" customFormat="1" x14ac:dyDescent="0.3">
      <c r="C664" s="106"/>
      <c r="D664" s="106"/>
      <c r="E664" s="106"/>
      <c r="F664" s="106"/>
    </row>
    <row r="665" spans="3:6" s="108" customFormat="1" x14ac:dyDescent="0.3">
      <c r="C665" s="106"/>
      <c r="D665" s="106"/>
      <c r="E665" s="106"/>
      <c r="F665" s="106"/>
    </row>
    <row r="666" spans="3:6" s="108" customFormat="1" x14ac:dyDescent="0.3">
      <c r="C666" s="106"/>
      <c r="D666" s="106"/>
      <c r="E666" s="106"/>
      <c r="F666" s="106"/>
    </row>
    <row r="667" spans="3:6" s="108" customFormat="1" x14ac:dyDescent="0.3">
      <c r="C667" s="106"/>
      <c r="D667" s="106"/>
      <c r="E667" s="106"/>
      <c r="F667" s="106"/>
    </row>
    <row r="668" spans="3:6" s="108" customFormat="1" x14ac:dyDescent="0.3">
      <c r="C668" s="106"/>
      <c r="D668" s="106"/>
      <c r="E668" s="106"/>
      <c r="F668" s="106"/>
    </row>
    <row r="669" spans="3:6" s="108" customFormat="1" x14ac:dyDescent="0.3">
      <c r="C669" s="106"/>
      <c r="D669" s="106"/>
      <c r="E669" s="106"/>
      <c r="F669" s="106"/>
    </row>
    <row r="670" spans="3:6" s="108" customFormat="1" x14ac:dyDescent="0.3">
      <c r="C670" s="106"/>
      <c r="D670" s="106"/>
      <c r="E670" s="106"/>
      <c r="F670" s="106"/>
    </row>
    <row r="671" spans="3:6" s="108" customFormat="1" x14ac:dyDescent="0.3">
      <c r="C671" s="106"/>
      <c r="D671" s="106"/>
      <c r="E671" s="106"/>
      <c r="F671" s="106"/>
    </row>
    <row r="672" spans="3:6" s="108" customFormat="1" x14ac:dyDescent="0.3">
      <c r="C672" s="106"/>
      <c r="D672" s="106"/>
      <c r="E672" s="106"/>
      <c r="F672" s="106"/>
    </row>
    <row r="673" spans="3:6" s="108" customFormat="1" x14ac:dyDescent="0.3">
      <c r="C673" s="106"/>
      <c r="D673" s="106"/>
      <c r="E673" s="106"/>
      <c r="F673" s="106"/>
    </row>
    <row r="674" spans="3:6" s="108" customFormat="1" x14ac:dyDescent="0.3">
      <c r="C674" s="106"/>
      <c r="D674" s="106"/>
      <c r="E674" s="106"/>
      <c r="F674" s="106"/>
    </row>
    <row r="675" spans="3:6" s="108" customFormat="1" x14ac:dyDescent="0.3">
      <c r="C675" s="106"/>
      <c r="D675" s="106"/>
      <c r="E675" s="106"/>
      <c r="F675" s="106"/>
    </row>
    <row r="676" spans="3:6" s="108" customFormat="1" x14ac:dyDescent="0.3">
      <c r="C676" s="106"/>
      <c r="D676" s="106"/>
      <c r="E676" s="106"/>
      <c r="F676" s="106"/>
    </row>
    <row r="677" spans="3:6" s="108" customFormat="1" x14ac:dyDescent="0.3">
      <c r="C677" s="106"/>
      <c r="D677" s="106"/>
      <c r="E677" s="106"/>
      <c r="F677" s="106"/>
    </row>
    <row r="678" spans="3:6" s="108" customFormat="1" x14ac:dyDescent="0.3">
      <c r="C678" s="106"/>
      <c r="D678" s="106"/>
      <c r="E678" s="106"/>
      <c r="F678" s="106"/>
    </row>
    <row r="679" spans="3:6" s="108" customFormat="1" x14ac:dyDescent="0.3">
      <c r="C679" s="106"/>
      <c r="D679" s="106"/>
      <c r="E679" s="106"/>
      <c r="F679" s="106"/>
    </row>
    <row r="680" spans="3:6" s="108" customFormat="1" x14ac:dyDescent="0.3">
      <c r="C680" s="106"/>
      <c r="D680" s="106"/>
      <c r="E680" s="106"/>
      <c r="F680" s="106"/>
    </row>
    <row r="681" spans="3:6" s="108" customFormat="1" x14ac:dyDescent="0.3">
      <c r="C681" s="106"/>
      <c r="D681" s="106"/>
      <c r="E681" s="106"/>
      <c r="F681" s="106"/>
    </row>
    <row r="682" spans="3:6" s="108" customFormat="1" x14ac:dyDescent="0.3">
      <c r="C682" s="106"/>
      <c r="D682" s="106"/>
      <c r="E682" s="106"/>
      <c r="F682" s="106"/>
    </row>
    <row r="683" spans="3:6" s="108" customFormat="1" x14ac:dyDescent="0.3">
      <c r="C683" s="106"/>
      <c r="D683" s="106"/>
      <c r="E683" s="106"/>
      <c r="F683" s="106"/>
    </row>
    <row r="684" spans="3:6" s="108" customFormat="1" x14ac:dyDescent="0.3">
      <c r="C684" s="106"/>
      <c r="D684" s="106"/>
      <c r="E684" s="106"/>
      <c r="F684" s="106"/>
    </row>
    <row r="685" spans="3:6" s="108" customFormat="1" x14ac:dyDescent="0.3">
      <c r="C685" s="106"/>
      <c r="D685" s="106"/>
      <c r="E685" s="106"/>
      <c r="F685" s="106"/>
    </row>
    <row r="686" spans="3:6" s="108" customFormat="1" x14ac:dyDescent="0.3">
      <c r="C686" s="106"/>
      <c r="D686" s="106"/>
      <c r="E686" s="106"/>
      <c r="F686" s="106"/>
    </row>
    <row r="687" spans="3:6" s="108" customFormat="1" x14ac:dyDescent="0.3">
      <c r="C687" s="106"/>
      <c r="D687" s="106"/>
      <c r="E687" s="106"/>
      <c r="F687" s="106"/>
    </row>
    <row r="688" spans="3:6" s="108" customFormat="1" x14ac:dyDescent="0.3">
      <c r="C688" s="106"/>
      <c r="D688" s="106"/>
      <c r="E688" s="106"/>
      <c r="F688" s="106"/>
    </row>
    <row r="689" spans="3:6" s="108" customFormat="1" x14ac:dyDescent="0.3">
      <c r="C689" s="106"/>
      <c r="D689" s="106"/>
      <c r="E689" s="106"/>
      <c r="F689" s="106"/>
    </row>
    <row r="690" spans="3:6" s="108" customFormat="1" x14ac:dyDescent="0.3">
      <c r="C690" s="106"/>
      <c r="D690" s="106"/>
      <c r="E690" s="106"/>
      <c r="F690" s="106"/>
    </row>
    <row r="691" spans="3:6" s="108" customFormat="1" x14ac:dyDescent="0.3">
      <c r="C691" s="106"/>
      <c r="D691" s="106"/>
      <c r="E691" s="106"/>
      <c r="F691" s="106"/>
    </row>
    <row r="692" spans="3:6" s="108" customFormat="1" x14ac:dyDescent="0.3">
      <c r="C692" s="106"/>
      <c r="D692" s="106"/>
      <c r="E692" s="106"/>
      <c r="F692" s="106"/>
    </row>
    <row r="693" spans="3:6" s="108" customFormat="1" x14ac:dyDescent="0.3">
      <c r="C693" s="106"/>
      <c r="D693" s="106"/>
      <c r="E693" s="106"/>
      <c r="F693" s="106"/>
    </row>
    <row r="694" spans="3:6" s="108" customFormat="1" x14ac:dyDescent="0.3">
      <c r="C694" s="106"/>
      <c r="D694" s="106"/>
      <c r="E694" s="106"/>
      <c r="F694" s="106"/>
    </row>
    <row r="695" spans="3:6" s="108" customFormat="1" x14ac:dyDescent="0.3">
      <c r="C695" s="106"/>
      <c r="D695" s="106"/>
      <c r="E695" s="106"/>
      <c r="F695" s="106"/>
    </row>
    <row r="696" spans="3:6" s="108" customFormat="1" x14ac:dyDescent="0.3">
      <c r="C696" s="106"/>
      <c r="D696" s="106"/>
      <c r="E696" s="106"/>
      <c r="F696" s="106"/>
    </row>
    <row r="697" spans="3:6" s="108" customFormat="1" x14ac:dyDescent="0.3">
      <c r="C697" s="106"/>
      <c r="D697" s="106"/>
      <c r="E697" s="106"/>
      <c r="F697" s="106"/>
    </row>
    <row r="698" spans="3:6" s="108" customFormat="1" x14ac:dyDescent="0.3">
      <c r="C698" s="106"/>
      <c r="D698" s="106"/>
      <c r="E698" s="106"/>
      <c r="F698" s="106"/>
    </row>
    <row r="699" spans="3:6" s="108" customFormat="1" x14ac:dyDescent="0.3">
      <c r="C699" s="106"/>
      <c r="D699" s="106"/>
      <c r="E699" s="106"/>
      <c r="F699" s="106"/>
    </row>
    <row r="700" spans="3:6" s="108" customFormat="1" x14ac:dyDescent="0.3">
      <c r="C700" s="106"/>
      <c r="D700" s="106"/>
      <c r="E700" s="106"/>
      <c r="F700" s="106"/>
    </row>
    <row r="701" spans="3:6" s="108" customFormat="1" x14ac:dyDescent="0.3">
      <c r="C701" s="106"/>
      <c r="D701" s="106"/>
      <c r="E701" s="106"/>
      <c r="F701" s="106"/>
    </row>
    <row r="702" spans="3:6" s="108" customFormat="1" x14ac:dyDescent="0.3">
      <c r="C702" s="106"/>
      <c r="D702" s="106"/>
      <c r="E702" s="106"/>
      <c r="F702" s="106"/>
    </row>
    <row r="703" spans="3:6" s="108" customFormat="1" x14ac:dyDescent="0.3">
      <c r="C703" s="106"/>
      <c r="D703" s="106"/>
      <c r="E703" s="106"/>
      <c r="F703" s="106"/>
    </row>
    <row r="704" spans="3:6" s="108" customFormat="1" x14ac:dyDescent="0.3">
      <c r="C704" s="106"/>
      <c r="D704" s="106"/>
      <c r="E704" s="106"/>
      <c r="F704" s="106"/>
    </row>
    <row r="705" spans="1:11" s="108" customFormat="1" x14ac:dyDescent="0.3">
      <c r="C705" s="106"/>
      <c r="D705" s="106"/>
      <c r="E705" s="106"/>
      <c r="F705" s="106"/>
    </row>
    <row r="706" spans="1:11" s="108" customFormat="1" x14ac:dyDescent="0.3">
      <c r="C706" s="106"/>
      <c r="D706" s="106"/>
      <c r="E706" s="106"/>
      <c r="F706" s="106"/>
    </row>
    <row r="707" spans="1:11" s="108" customFormat="1" x14ac:dyDescent="0.3">
      <c r="C707" s="106"/>
      <c r="D707" s="106"/>
      <c r="E707" s="106"/>
      <c r="F707" s="106"/>
    </row>
    <row r="708" spans="1:11" s="108" customFormat="1" x14ac:dyDescent="0.3">
      <c r="C708" s="106"/>
      <c r="D708" s="106"/>
      <c r="E708" s="106"/>
      <c r="F708" s="106"/>
    </row>
    <row r="709" spans="1:11" s="108" customFormat="1" x14ac:dyDescent="0.3">
      <c r="C709" s="106"/>
      <c r="D709" s="106"/>
      <c r="E709" s="106"/>
      <c r="F709" s="106"/>
    </row>
    <row r="710" spans="1:11" s="108" customFormat="1" x14ac:dyDescent="0.3">
      <c r="C710" s="106"/>
      <c r="D710" s="106"/>
      <c r="E710" s="106"/>
      <c r="F710" s="106"/>
    </row>
    <row r="711" spans="1:11" s="108" customFormat="1" x14ac:dyDescent="0.3">
      <c r="C711" s="106"/>
      <c r="D711" s="106"/>
      <c r="E711" s="106"/>
      <c r="F711" s="106"/>
      <c r="J711" s="106"/>
      <c r="K711" s="106"/>
    </row>
    <row r="712" spans="1:11" s="108" customFormat="1" x14ac:dyDescent="0.3">
      <c r="C712" s="106"/>
      <c r="D712" s="106"/>
      <c r="E712" s="106"/>
      <c r="F712" s="106"/>
      <c r="J712" s="106"/>
      <c r="K712" s="106"/>
    </row>
    <row r="713" spans="1:11" x14ac:dyDescent="0.3">
      <c r="A713" s="108"/>
      <c r="B713" s="108"/>
      <c r="G713" s="108"/>
      <c r="H713" s="108"/>
      <c r="I713" s="108"/>
    </row>
    <row r="714" spans="1:11" x14ac:dyDescent="0.3">
      <c r="A714" s="108"/>
      <c r="B714" s="108"/>
      <c r="G714" s="108"/>
      <c r="H714" s="108"/>
      <c r="I714" s="108"/>
    </row>
    <row r="715" spans="1:11" x14ac:dyDescent="0.3">
      <c r="A715" s="108"/>
      <c r="B715" s="108"/>
      <c r="G715" s="108"/>
      <c r="H715" s="108"/>
      <c r="I715" s="108"/>
    </row>
    <row r="716" spans="1:11" x14ac:dyDescent="0.3">
      <c r="A716" s="108"/>
      <c r="B716" s="108"/>
      <c r="G716" s="108"/>
      <c r="H716" s="108"/>
      <c r="I716" s="108"/>
    </row>
    <row r="717" spans="1:11" x14ac:dyDescent="0.3">
      <c r="A717" s="108"/>
      <c r="B717" s="108"/>
      <c r="G717" s="108"/>
      <c r="H717" s="108"/>
      <c r="I717" s="108"/>
    </row>
    <row r="718" spans="1:11" x14ac:dyDescent="0.3">
      <c r="A718" s="108"/>
      <c r="B718" s="108"/>
      <c r="G718" s="108"/>
      <c r="H718" s="108"/>
      <c r="I718" s="108"/>
    </row>
    <row r="719" spans="1:11" x14ac:dyDescent="0.3">
      <c r="A719" s="108"/>
      <c r="B719" s="108"/>
      <c r="G719" s="108"/>
      <c r="H719" s="108"/>
      <c r="I719" s="108"/>
    </row>
    <row r="720" spans="1:11" x14ac:dyDescent="0.3">
      <c r="A720" s="108"/>
      <c r="B720" s="108"/>
      <c r="G720" s="108"/>
      <c r="H720" s="108"/>
      <c r="I720" s="108"/>
    </row>
    <row r="721" spans="1:9" x14ac:dyDescent="0.3">
      <c r="A721" s="108"/>
      <c r="B721" s="108"/>
      <c r="G721" s="108"/>
      <c r="H721" s="108"/>
      <c r="I721" s="108"/>
    </row>
    <row r="722" spans="1:9" x14ac:dyDescent="0.3">
      <c r="A722" s="108"/>
      <c r="B722" s="108"/>
      <c r="G722" s="108"/>
      <c r="H722" s="108"/>
      <c r="I722" s="108"/>
    </row>
    <row r="723" spans="1:9" x14ac:dyDescent="0.3">
      <c r="A723" s="108"/>
      <c r="B723" s="108"/>
      <c r="G723" s="108"/>
      <c r="H723" s="108"/>
      <c r="I723" s="108"/>
    </row>
  </sheetData>
  <sheetProtection selectLockedCells="1"/>
  <autoFilter ref="F4:F55" xr:uid="{8BC60310-94D9-43DA-8C8A-D4B78F845C70}"/>
  <mergeCells count="1">
    <mergeCell ref="A1:B1"/>
  </mergeCells>
  <dataValidations count="1">
    <dataValidation type="list" allowBlank="1" showInputMessage="1" showErrorMessage="1" sqref="F5:F90" xr:uid="{93926450-6A9B-4D36-BE9B-9AB682953065}">
      <formula1>Ratings_Area_of_Excellence</formula1>
    </dataValidation>
  </dataValidations>
  <hyperlinks>
    <hyperlink ref="C10" r:id="rId1" xr:uid="{C8513936-B5E2-4330-9E95-841C63F85D6F}"/>
    <hyperlink ref="C11" r:id="rId2" display="https://improvinglivesnw.org.uk/our-work/equality-diversity-and-inclusion-resource-hub/edi-resources/" xr:uid="{BA125E7D-467D-464E-9C3D-4E215AE8521A}"/>
    <hyperlink ref="C13" r:id="rId3" xr:uid="{2DFCB2B4-0C51-4F5F-8D4F-F84F8C500CAF}"/>
    <hyperlink ref="C12" r:id="rId4" xr:uid="{3E9A75EF-0457-49C2-B168-9A2BA8062B2E}"/>
    <hyperlink ref="C6" r:id="rId5" xr:uid="{732A365C-A231-412A-8670-C30F381C7125}"/>
    <hyperlink ref="C7" r:id="rId6" xr:uid="{DD3F35B4-811F-4EFA-9419-648B0471B61F}"/>
    <hyperlink ref="C8" r:id="rId7" xr:uid="{7352EF3A-10C7-4B89-9DF9-88DD62F692A2}"/>
  </hyperlinks>
  <pageMargins left="0.7" right="0.7" top="0.75" bottom="0.75" header="0.3" footer="0.3"/>
  <pageSetup paperSize="9" scale="33" fitToWidth="0" orientation="landscape"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6072-EF3C-48C0-B574-8B75CCB4B73A}">
  <sheetPr>
    <tabColor rgb="FF92D050"/>
    <pageSetUpPr fitToPage="1"/>
  </sheetPr>
  <dimension ref="A1:BS716"/>
  <sheetViews>
    <sheetView zoomScale="110" zoomScaleNormal="110" workbookViewId="0">
      <pane ySplit="4" topLeftCell="A12" activePane="bottomLeft" state="frozen"/>
      <selection activeCell="A5" sqref="A5"/>
      <selection pane="bottomLeft" activeCell="A12" sqref="A12"/>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8" width="8.7265625" style="106"/>
    <col min="19" max="71" width="8.7265625" style="108"/>
    <col min="72" max="16384" width="8.7265625" style="106"/>
  </cols>
  <sheetData>
    <row r="1" spans="1:18" ht="36" customHeight="1" x14ac:dyDescent="0.3">
      <c r="A1" s="231" t="s">
        <v>163</v>
      </c>
      <c r="B1" s="231"/>
      <c r="C1" s="162"/>
      <c r="D1" s="112"/>
      <c r="E1" s="112"/>
      <c r="F1" s="112"/>
      <c r="G1" s="112"/>
      <c r="H1" s="112"/>
      <c r="I1" s="140"/>
      <c r="J1" s="108"/>
      <c r="K1" s="108"/>
      <c r="L1" s="108"/>
      <c r="M1" s="108"/>
      <c r="N1" s="108"/>
      <c r="O1" s="108"/>
      <c r="P1" s="108"/>
      <c r="Q1" s="108"/>
      <c r="R1" s="108"/>
    </row>
    <row r="2" spans="1:18" x14ac:dyDescent="0.3">
      <c r="A2" s="113"/>
      <c r="B2" s="113"/>
      <c r="C2" s="113"/>
      <c r="D2" s="113"/>
      <c r="E2" s="113"/>
      <c r="F2" s="113"/>
      <c r="G2" s="113"/>
      <c r="H2" s="113"/>
      <c r="I2" s="113"/>
      <c r="J2" s="113"/>
      <c r="K2" s="113"/>
      <c r="L2" s="113"/>
      <c r="M2" s="113"/>
      <c r="N2" s="113"/>
      <c r="O2" s="113"/>
      <c r="P2" s="113"/>
      <c r="Q2" s="113"/>
      <c r="R2" s="113"/>
    </row>
    <row r="3" spans="1:18" x14ac:dyDescent="0.3">
      <c r="A3" s="113"/>
      <c r="B3" s="113"/>
      <c r="C3" s="113"/>
      <c r="D3" s="113"/>
      <c r="E3" s="113"/>
      <c r="F3" s="113"/>
      <c r="G3" s="113"/>
      <c r="H3" s="113"/>
      <c r="I3" s="113"/>
      <c r="J3" s="114"/>
      <c r="K3" s="114"/>
      <c r="L3" s="114"/>
      <c r="M3" s="114"/>
      <c r="N3" s="114"/>
      <c r="O3" s="114"/>
      <c r="P3" s="114"/>
      <c r="Q3" s="114"/>
      <c r="R3" s="114"/>
    </row>
    <row r="4" spans="1:18" ht="42" customHeight="1" x14ac:dyDescent="0.3">
      <c r="A4" s="55" t="s">
        <v>12</v>
      </c>
      <c r="B4" s="55" t="s">
        <v>13</v>
      </c>
      <c r="C4" s="55" t="s">
        <v>14</v>
      </c>
      <c r="D4" s="55" t="s">
        <v>15</v>
      </c>
      <c r="E4" s="55" t="s">
        <v>16</v>
      </c>
      <c r="F4" s="55" t="s">
        <v>152</v>
      </c>
      <c r="G4" s="55" t="s">
        <v>18</v>
      </c>
      <c r="H4" s="55" t="s">
        <v>51</v>
      </c>
      <c r="I4" s="55" t="s">
        <v>20</v>
      </c>
      <c r="J4" s="108"/>
      <c r="K4" s="108"/>
      <c r="L4" s="108"/>
      <c r="M4" s="108"/>
      <c r="N4" s="108"/>
      <c r="O4" s="108"/>
      <c r="P4" s="108"/>
      <c r="Q4" s="108"/>
      <c r="R4" s="108"/>
    </row>
    <row r="5" spans="1:18" ht="155" x14ac:dyDescent="0.35">
      <c r="A5" s="61" t="s">
        <v>164</v>
      </c>
      <c r="B5" s="70" t="s">
        <v>165</v>
      </c>
      <c r="C5" s="63" t="s">
        <v>166</v>
      </c>
      <c r="D5" s="116" t="s">
        <v>167</v>
      </c>
      <c r="E5" s="116"/>
      <c r="F5" s="116" t="s">
        <v>23</v>
      </c>
      <c r="G5" s="116" t="s">
        <v>168</v>
      </c>
      <c r="H5" s="116" t="s">
        <v>130</v>
      </c>
      <c r="I5" s="118">
        <v>44986</v>
      </c>
      <c r="J5" s="108"/>
      <c r="K5" s="108"/>
      <c r="L5" s="108"/>
      <c r="M5" s="108"/>
      <c r="N5" s="108"/>
      <c r="O5" s="108"/>
      <c r="P5" s="108"/>
      <c r="Q5" s="108"/>
      <c r="R5" s="108"/>
    </row>
    <row r="6" spans="1:18" ht="84" customHeight="1" x14ac:dyDescent="0.35">
      <c r="A6" s="61" t="s">
        <v>169</v>
      </c>
      <c r="B6" s="70" t="s">
        <v>170</v>
      </c>
      <c r="C6" s="239" t="s">
        <v>171</v>
      </c>
      <c r="D6" s="116" t="s">
        <v>172</v>
      </c>
      <c r="E6" s="116"/>
      <c r="F6" s="116" t="s">
        <v>23</v>
      </c>
      <c r="G6" s="116"/>
      <c r="H6" s="116" t="s">
        <v>130</v>
      </c>
      <c r="I6" s="118">
        <v>44986</v>
      </c>
      <c r="J6" s="108"/>
      <c r="K6" s="108"/>
      <c r="L6" s="108"/>
      <c r="M6" s="108"/>
      <c r="N6" s="108"/>
      <c r="O6" s="108"/>
      <c r="P6" s="108"/>
      <c r="Q6" s="108"/>
      <c r="R6" s="108"/>
    </row>
    <row r="7" spans="1:18" ht="141" customHeight="1" x14ac:dyDescent="0.35">
      <c r="A7" s="61" t="s">
        <v>173</v>
      </c>
      <c r="B7" s="70" t="s">
        <v>174</v>
      </c>
      <c r="C7" s="240"/>
      <c r="D7" s="116" t="s">
        <v>172</v>
      </c>
      <c r="E7" s="116"/>
      <c r="F7" s="116" t="s">
        <v>23</v>
      </c>
      <c r="G7" s="116"/>
      <c r="H7" s="116" t="s">
        <v>130</v>
      </c>
      <c r="I7" s="118">
        <v>44986</v>
      </c>
      <c r="J7" s="108"/>
      <c r="K7" s="108"/>
      <c r="L7" s="108"/>
      <c r="M7" s="108"/>
      <c r="N7" s="108"/>
      <c r="O7" s="108"/>
      <c r="P7" s="108"/>
      <c r="Q7" s="108"/>
      <c r="R7" s="108"/>
    </row>
    <row r="8" spans="1:18" ht="54" customHeight="1" x14ac:dyDescent="0.35">
      <c r="A8" s="61" t="s">
        <v>242</v>
      </c>
      <c r="B8" s="70"/>
      <c r="C8" s="51"/>
      <c r="D8" s="116"/>
      <c r="E8" s="116"/>
      <c r="F8" s="116"/>
      <c r="G8" s="116"/>
      <c r="H8" s="116"/>
      <c r="I8" s="116"/>
      <c r="J8" s="108"/>
      <c r="K8" s="108"/>
      <c r="L8" s="108"/>
      <c r="M8" s="108"/>
      <c r="N8" s="108"/>
      <c r="O8" s="108"/>
      <c r="P8" s="108"/>
      <c r="Q8" s="108"/>
      <c r="R8" s="108"/>
    </row>
    <row r="9" spans="1:18" ht="60" customHeight="1" x14ac:dyDescent="0.35">
      <c r="A9" s="61" t="s">
        <v>243</v>
      </c>
      <c r="B9" s="70"/>
      <c r="C9" s="51"/>
      <c r="D9" s="116"/>
      <c r="E9" s="116"/>
      <c r="F9" s="116"/>
      <c r="G9" s="116"/>
      <c r="H9" s="116"/>
      <c r="I9" s="116"/>
      <c r="J9" s="108"/>
      <c r="K9" s="108"/>
      <c r="L9" s="108"/>
      <c r="M9" s="108"/>
      <c r="N9" s="108"/>
      <c r="O9" s="108"/>
      <c r="P9" s="108"/>
      <c r="Q9" s="108"/>
      <c r="R9" s="108"/>
    </row>
    <row r="10" spans="1:18" ht="90" customHeight="1" x14ac:dyDescent="0.35">
      <c r="A10" s="61" t="s">
        <v>244</v>
      </c>
      <c r="B10" s="184" t="s">
        <v>247</v>
      </c>
      <c r="C10" s="183" t="s">
        <v>246</v>
      </c>
      <c r="D10" s="116"/>
      <c r="E10" s="116"/>
      <c r="F10" s="116"/>
      <c r="G10" s="116"/>
      <c r="H10" s="116"/>
      <c r="I10" s="116"/>
      <c r="J10" s="108"/>
      <c r="K10" s="108"/>
      <c r="L10" s="108"/>
      <c r="M10" s="108"/>
      <c r="N10" s="108"/>
      <c r="O10" s="108"/>
      <c r="P10" s="108"/>
      <c r="Q10" s="108"/>
      <c r="R10" s="108"/>
    </row>
    <row r="11" spans="1:18" ht="80" customHeight="1" x14ac:dyDescent="0.35">
      <c r="A11" s="61" t="s">
        <v>248</v>
      </c>
      <c r="B11" s="185" t="s">
        <v>249</v>
      </c>
      <c r="C11" s="183" t="s">
        <v>250</v>
      </c>
      <c r="D11" s="116"/>
      <c r="E11" s="116"/>
      <c r="F11" s="116"/>
      <c r="G11" s="116"/>
      <c r="H11" s="116"/>
      <c r="I11" s="116"/>
      <c r="J11" s="108"/>
      <c r="K11" s="108"/>
      <c r="L11" s="108"/>
      <c r="M11" s="108"/>
      <c r="N11" s="108"/>
      <c r="O11" s="108"/>
      <c r="P11" s="108"/>
      <c r="Q11" s="108"/>
      <c r="R11" s="108"/>
    </row>
    <row r="12" spans="1:18" ht="118" customHeight="1" x14ac:dyDescent="0.35">
      <c r="A12" s="61" t="s">
        <v>262</v>
      </c>
      <c r="B12" s="70" t="s">
        <v>264</v>
      </c>
      <c r="C12" s="183" t="s">
        <v>261</v>
      </c>
      <c r="D12" s="116"/>
      <c r="E12" s="116"/>
      <c r="F12" s="116"/>
      <c r="G12" s="116"/>
      <c r="H12" s="116"/>
      <c r="I12" s="116"/>
      <c r="J12" s="108"/>
      <c r="K12" s="108"/>
      <c r="L12" s="108"/>
      <c r="M12" s="108"/>
      <c r="N12" s="108"/>
      <c r="O12" s="108"/>
      <c r="P12" s="108"/>
      <c r="Q12" s="108"/>
      <c r="R12" s="108"/>
    </row>
    <row r="13" spans="1:18" ht="46" customHeight="1" x14ac:dyDescent="0.35">
      <c r="A13" s="190" t="s">
        <v>263</v>
      </c>
      <c r="B13" s="70" t="s">
        <v>265</v>
      </c>
      <c r="C13" s="183" t="s">
        <v>266</v>
      </c>
      <c r="D13" s="116"/>
      <c r="E13" s="116"/>
      <c r="F13" s="116"/>
      <c r="G13" s="116"/>
      <c r="H13" s="116"/>
      <c r="I13" s="116"/>
      <c r="J13" s="108"/>
      <c r="K13" s="108"/>
      <c r="L13" s="108"/>
      <c r="M13" s="108"/>
      <c r="N13" s="108"/>
      <c r="O13" s="108"/>
      <c r="P13" s="108"/>
      <c r="Q13" s="108"/>
      <c r="R13" s="108"/>
    </row>
    <row r="14" spans="1:18" ht="28.9" customHeight="1" x14ac:dyDescent="0.35">
      <c r="A14" s="61"/>
      <c r="B14" s="70"/>
      <c r="C14" s="51"/>
      <c r="D14" s="116"/>
      <c r="E14" s="116"/>
      <c r="F14" s="116"/>
      <c r="G14" s="116"/>
      <c r="H14" s="116"/>
      <c r="I14" s="116"/>
      <c r="J14" s="108"/>
      <c r="K14" s="108"/>
      <c r="L14" s="108"/>
      <c r="M14" s="108"/>
      <c r="N14" s="108"/>
      <c r="O14" s="108"/>
      <c r="P14" s="108"/>
      <c r="Q14" s="108"/>
      <c r="R14" s="108"/>
    </row>
    <row r="15" spans="1:18" s="108" customFormat="1" ht="15.5" x14ac:dyDescent="0.35">
      <c r="A15" s="132"/>
      <c r="B15" s="132"/>
      <c r="C15" s="132"/>
      <c r="D15" s="132"/>
      <c r="E15" s="132"/>
      <c r="F15" s="132"/>
      <c r="G15" s="139"/>
      <c r="H15" s="139"/>
      <c r="I15" s="139"/>
    </row>
    <row r="16" spans="1:18" s="108" customFormat="1" ht="15.5" x14ac:dyDescent="0.35">
      <c r="A16" s="132"/>
      <c r="B16" s="132"/>
      <c r="C16" s="132"/>
      <c r="D16" s="132"/>
      <c r="E16" s="132"/>
      <c r="F16" s="132"/>
      <c r="G16" s="139"/>
      <c r="H16" s="139"/>
      <c r="I16" s="139"/>
    </row>
    <row r="17" spans="1:9" s="108" customFormat="1" ht="15.5" x14ac:dyDescent="0.35">
      <c r="A17" s="132"/>
      <c r="B17" s="132"/>
      <c r="C17" s="132"/>
      <c r="D17" s="132"/>
      <c r="E17" s="132"/>
      <c r="F17" s="132"/>
      <c r="G17" s="139"/>
      <c r="H17" s="139"/>
      <c r="I17" s="139"/>
    </row>
    <row r="18" spans="1:9" s="108" customFormat="1" ht="15.5" x14ac:dyDescent="0.35">
      <c r="A18" s="132"/>
      <c r="B18" s="132"/>
      <c r="C18" s="132"/>
      <c r="D18" s="132"/>
      <c r="E18" s="132"/>
      <c r="F18" s="132"/>
      <c r="G18" s="139"/>
      <c r="H18" s="139"/>
      <c r="I18" s="139"/>
    </row>
    <row r="19" spans="1:9" s="108" customFormat="1" ht="15.5" x14ac:dyDescent="0.35">
      <c r="A19" s="132"/>
      <c r="B19" s="132"/>
      <c r="C19" s="132"/>
      <c r="D19" s="132"/>
      <c r="E19" s="132"/>
      <c r="F19" s="132"/>
      <c r="G19" s="132"/>
      <c r="H19" s="132"/>
      <c r="I19" s="132"/>
    </row>
    <row r="20" spans="1:9" s="108" customFormat="1" ht="15.5" x14ac:dyDescent="0.35">
      <c r="A20" s="132"/>
      <c r="B20" s="132"/>
      <c r="C20" s="132"/>
      <c r="D20" s="132"/>
      <c r="E20" s="132"/>
      <c r="F20" s="132"/>
      <c r="G20" s="132"/>
      <c r="H20" s="132"/>
      <c r="I20" s="132"/>
    </row>
    <row r="21" spans="1:9" s="108" customFormat="1" ht="15.5" x14ac:dyDescent="0.35">
      <c r="A21" s="132"/>
      <c r="B21" s="132"/>
      <c r="C21" s="132"/>
      <c r="D21" s="132"/>
      <c r="E21" s="132"/>
      <c r="F21" s="132"/>
      <c r="G21" s="132"/>
      <c r="H21" s="132"/>
      <c r="I21" s="132"/>
    </row>
    <row r="22" spans="1:9" s="108" customFormat="1" ht="15.5" x14ac:dyDescent="0.35">
      <c r="A22" s="132"/>
      <c r="B22" s="132"/>
      <c r="C22" s="132"/>
      <c r="D22" s="132"/>
      <c r="E22" s="132"/>
      <c r="F22" s="132"/>
      <c r="G22" s="132"/>
      <c r="H22" s="132"/>
      <c r="I22" s="132"/>
    </row>
    <row r="23" spans="1:9" s="108" customFormat="1" ht="15.5" x14ac:dyDescent="0.35">
      <c r="A23" s="132"/>
      <c r="B23" s="132"/>
      <c r="C23" s="132"/>
      <c r="D23" s="132"/>
      <c r="E23" s="132"/>
      <c r="F23" s="132"/>
      <c r="G23" s="132"/>
      <c r="H23" s="132"/>
      <c r="I23" s="132"/>
    </row>
    <row r="24" spans="1:9" s="108" customFormat="1" ht="15.5" x14ac:dyDescent="0.35">
      <c r="A24" s="132"/>
      <c r="B24" s="132"/>
      <c r="C24" s="132"/>
      <c r="D24" s="132"/>
      <c r="E24" s="132"/>
      <c r="F24" s="132"/>
      <c r="G24" s="132"/>
      <c r="H24" s="132"/>
      <c r="I24" s="132"/>
    </row>
    <row r="25" spans="1:9" s="108" customFormat="1" ht="15.5" x14ac:dyDescent="0.35">
      <c r="A25" s="132"/>
      <c r="B25" s="132"/>
      <c r="C25" s="132"/>
      <c r="D25" s="132"/>
      <c r="E25" s="132"/>
      <c r="F25" s="132"/>
      <c r="G25" s="132"/>
      <c r="H25" s="132"/>
      <c r="I25" s="132"/>
    </row>
    <row r="26" spans="1:9" s="108" customFormat="1" ht="15.5" x14ac:dyDescent="0.35">
      <c r="A26" s="132"/>
      <c r="B26" s="132"/>
      <c r="C26" s="132"/>
      <c r="D26" s="132"/>
      <c r="E26" s="132"/>
      <c r="F26" s="132"/>
      <c r="G26" s="132"/>
      <c r="H26" s="132"/>
      <c r="I26" s="132"/>
    </row>
    <row r="27" spans="1:9" s="108" customFormat="1" ht="15.5" x14ac:dyDescent="0.35">
      <c r="A27" s="132"/>
      <c r="B27" s="132"/>
      <c r="C27" s="132"/>
      <c r="D27" s="132"/>
      <c r="E27" s="132"/>
      <c r="F27" s="132"/>
      <c r="G27" s="132"/>
      <c r="H27" s="132"/>
      <c r="I27" s="132"/>
    </row>
    <row r="28" spans="1:9" s="108" customFormat="1" ht="15.5" x14ac:dyDescent="0.35">
      <c r="A28" s="132"/>
      <c r="B28" s="132"/>
      <c r="C28" s="132"/>
      <c r="D28" s="132"/>
      <c r="E28" s="132"/>
      <c r="F28" s="132"/>
      <c r="G28" s="132"/>
      <c r="H28" s="132"/>
      <c r="I28" s="132"/>
    </row>
    <row r="29" spans="1:9" s="108" customFormat="1" ht="15.5" x14ac:dyDescent="0.35">
      <c r="A29" s="132"/>
      <c r="B29" s="132"/>
      <c r="C29" s="132"/>
      <c r="D29" s="132"/>
      <c r="E29" s="132"/>
      <c r="F29" s="132"/>
      <c r="G29" s="132"/>
      <c r="H29" s="132"/>
      <c r="I29" s="132"/>
    </row>
    <row r="30" spans="1:9" s="108" customFormat="1" ht="15.5" x14ac:dyDescent="0.35">
      <c r="A30" s="132"/>
      <c r="B30" s="132"/>
      <c r="C30" s="132"/>
      <c r="D30" s="132"/>
      <c r="E30" s="132"/>
      <c r="F30" s="132"/>
      <c r="G30" s="132"/>
      <c r="H30" s="132"/>
      <c r="I30" s="132"/>
    </row>
    <row r="31" spans="1:9" s="108" customFormat="1" ht="15.5" x14ac:dyDescent="0.35">
      <c r="A31" s="132"/>
      <c r="B31" s="132"/>
      <c r="C31" s="132"/>
      <c r="D31" s="132"/>
      <c r="E31" s="132"/>
      <c r="F31" s="132"/>
      <c r="G31" s="132"/>
      <c r="H31" s="132"/>
      <c r="I31" s="132"/>
    </row>
    <row r="32" spans="1:9" s="108" customFormat="1" ht="15.5" x14ac:dyDescent="0.35">
      <c r="A32" s="132"/>
      <c r="B32" s="132"/>
      <c r="C32" s="132"/>
      <c r="D32" s="132"/>
      <c r="E32" s="132"/>
      <c r="F32" s="132"/>
      <c r="G32" s="132"/>
      <c r="H32" s="132"/>
      <c r="I32" s="132"/>
    </row>
    <row r="33" spans="1:9" s="108" customFormat="1" ht="15.5" x14ac:dyDescent="0.35">
      <c r="A33" s="132"/>
      <c r="B33" s="132"/>
      <c r="C33" s="132"/>
      <c r="D33" s="132"/>
      <c r="E33" s="132"/>
      <c r="F33" s="132"/>
      <c r="G33" s="132"/>
      <c r="H33" s="132"/>
      <c r="I33" s="132"/>
    </row>
    <row r="34" spans="1:9" s="108" customFormat="1" ht="15.5" x14ac:dyDescent="0.35">
      <c r="A34" s="132"/>
      <c r="B34" s="132"/>
      <c r="C34" s="132"/>
      <c r="D34" s="132"/>
      <c r="E34" s="132"/>
      <c r="F34" s="132"/>
      <c r="G34" s="132"/>
      <c r="H34" s="132"/>
      <c r="I34" s="132"/>
    </row>
    <row r="35" spans="1:9" s="108" customFormat="1" ht="15.5" x14ac:dyDescent="0.35">
      <c r="A35" s="132"/>
      <c r="B35" s="132"/>
      <c r="C35" s="132"/>
      <c r="D35" s="132"/>
      <c r="E35" s="132"/>
      <c r="F35" s="132"/>
      <c r="G35" s="132"/>
      <c r="H35" s="132"/>
      <c r="I35" s="132"/>
    </row>
    <row r="36" spans="1:9" s="108" customFormat="1" ht="15.5" x14ac:dyDescent="0.35">
      <c r="A36" s="132"/>
      <c r="B36" s="132"/>
      <c r="C36" s="132"/>
      <c r="D36" s="132"/>
      <c r="E36" s="132"/>
      <c r="F36" s="132"/>
      <c r="G36" s="132"/>
      <c r="H36" s="132"/>
      <c r="I36" s="132"/>
    </row>
    <row r="37" spans="1:9" s="108" customFormat="1" ht="15.5" x14ac:dyDescent="0.35">
      <c r="A37" s="132"/>
      <c r="B37" s="132"/>
      <c r="C37" s="132"/>
      <c r="D37" s="132"/>
      <c r="E37" s="132"/>
      <c r="F37" s="132"/>
      <c r="G37" s="132"/>
      <c r="H37" s="132"/>
      <c r="I37" s="132"/>
    </row>
    <row r="38" spans="1:9" s="108" customFormat="1" ht="15.5" x14ac:dyDescent="0.35">
      <c r="A38" s="132"/>
      <c r="B38" s="132"/>
      <c r="C38" s="132"/>
      <c r="D38" s="132"/>
      <c r="E38" s="132"/>
      <c r="F38" s="132"/>
      <c r="G38" s="132"/>
      <c r="H38" s="132"/>
      <c r="I38" s="132"/>
    </row>
    <row r="39" spans="1:9" s="108" customFormat="1" ht="15.5" x14ac:dyDescent="0.35">
      <c r="A39" s="132"/>
      <c r="B39" s="132"/>
      <c r="C39" s="132"/>
      <c r="D39" s="132"/>
      <c r="E39" s="132"/>
      <c r="F39" s="132"/>
      <c r="G39" s="132"/>
      <c r="H39" s="132"/>
      <c r="I39" s="132"/>
    </row>
    <row r="40" spans="1:9" s="108" customFormat="1" ht="15.5" x14ac:dyDescent="0.35">
      <c r="A40" s="132"/>
      <c r="B40" s="132"/>
      <c r="C40" s="132"/>
      <c r="D40" s="132"/>
      <c r="E40" s="132"/>
      <c r="F40" s="132"/>
      <c r="G40" s="132"/>
      <c r="H40" s="132"/>
      <c r="I40" s="132"/>
    </row>
    <row r="41" spans="1:9" s="108" customFormat="1" ht="15.5" x14ac:dyDescent="0.35">
      <c r="A41" s="132"/>
      <c r="B41" s="132"/>
      <c r="C41" s="132"/>
      <c r="D41" s="132"/>
      <c r="E41" s="132"/>
      <c r="F41" s="132"/>
      <c r="G41" s="132"/>
      <c r="H41" s="132"/>
      <c r="I41" s="132"/>
    </row>
    <row r="42" spans="1:9" s="108" customFormat="1" ht="15.5" x14ac:dyDescent="0.35">
      <c r="A42" s="132"/>
      <c r="B42" s="132"/>
      <c r="C42" s="132"/>
      <c r="D42" s="132"/>
      <c r="E42" s="132"/>
      <c r="F42" s="132"/>
      <c r="G42" s="132"/>
      <c r="H42" s="132"/>
      <c r="I42" s="132"/>
    </row>
    <row r="43" spans="1:9" s="108" customFormat="1" ht="15.5" x14ac:dyDescent="0.35">
      <c r="A43" s="132"/>
      <c r="B43" s="132"/>
      <c r="C43" s="132"/>
      <c r="D43" s="132"/>
      <c r="E43" s="132"/>
      <c r="F43" s="132"/>
      <c r="G43" s="132"/>
      <c r="H43" s="132"/>
      <c r="I43" s="132"/>
    </row>
    <row r="44" spans="1:9" s="108" customFormat="1" ht="15.5" x14ac:dyDescent="0.35">
      <c r="A44" s="132"/>
      <c r="B44" s="132"/>
      <c r="C44" s="132"/>
      <c r="D44" s="132"/>
      <c r="E44" s="132"/>
      <c r="F44" s="132"/>
      <c r="G44" s="132"/>
      <c r="H44" s="132"/>
      <c r="I44" s="132"/>
    </row>
    <row r="45" spans="1:9" s="108" customFormat="1" ht="15.5" x14ac:dyDescent="0.35">
      <c r="A45" s="132"/>
      <c r="B45" s="132"/>
      <c r="C45" s="132"/>
      <c r="D45" s="132"/>
      <c r="E45" s="132"/>
      <c r="F45" s="132"/>
      <c r="G45" s="132"/>
      <c r="H45" s="132"/>
      <c r="I45" s="132"/>
    </row>
    <row r="46" spans="1:9" s="108" customFormat="1" ht="15.5" x14ac:dyDescent="0.35">
      <c r="A46" s="132"/>
      <c r="B46" s="132"/>
      <c r="C46" s="132"/>
      <c r="D46" s="132"/>
      <c r="E46" s="132"/>
      <c r="F46" s="132"/>
      <c r="G46" s="132"/>
      <c r="H46" s="132"/>
      <c r="I46" s="132"/>
    </row>
    <row r="47" spans="1:9" s="108" customFormat="1" ht="15.5" x14ac:dyDescent="0.35">
      <c r="A47" s="132"/>
      <c r="B47" s="132"/>
      <c r="C47" s="132"/>
      <c r="D47" s="132"/>
      <c r="E47" s="132"/>
      <c r="F47" s="132"/>
      <c r="G47" s="132"/>
      <c r="H47" s="132"/>
      <c r="I47" s="132"/>
    </row>
    <row r="48" spans="1:9" s="108" customFormat="1" ht="15.5" x14ac:dyDescent="0.35">
      <c r="A48" s="132"/>
      <c r="B48" s="132"/>
      <c r="C48" s="132"/>
      <c r="D48" s="132"/>
      <c r="E48" s="132"/>
      <c r="F48" s="132"/>
      <c r="G48" s="132"/>
      <c r="H48" s="132"/>
      <c r="I48" s="132"/>
    </row>
    <row r="49" spans="1:9" s="108" customFormat="1" ht="15.5" x14ac:dyDescent="0.35">
      <c r="A49" s="132"/>
      <c r="B49" s="132"/>
      <c r="C49" s="132"/>
      <c r="D49" s="132"/>
      <c r="E49" s="132"/>
      <c r="F49" s="132"/>
      <c r="G49" s="132"/>
      <c r="H49" s="132"/>
      <c r="I49" s="132"/>
    </row>
    <row r="50" spans="1:9" s="108" customFormat="1" ht="15.5" x14ac:dyDescent="0.35">
      <c r="A50" s="132"/>
      <c r="B50" s="132"/>
      <c r="C50" s="132"/>
      <c r="D50" s="132"/>
      <c r="E50" s="132"/>
      <c r="F50" s="132"/>
      <c r="G50" s="132"/>
      <c r="H50" s="132"/>
      <c r="I50" s="132"/>
    </row>
    <row r="51" spans="1:9" s="108" customFormat="1" ht="15.5" x14ac:dyDescent="0.35">
      <c r="A51" s="132"/>
      <c r="B51" s="132"/>
      <c r="C51" s="132"/>
      <c r="D51" s="132"/>
      <c r="E51" s="132"/>
      <c r="F51" s="132"/>
      <c r="G51" s="132"/>
      <c r="H51" s="132"/>
      <c r="I51" s="132"/>
    </row>
    <row r="52" spans="1:9" s="108" customFormat="1" ht="15.5" x14ac:dyDescent="0.35">
      <c r="A52" s="132"/>
      <c r="B52" s="132"/>
      <c r="C52" s="132"/>
      <c r="D52" s="132"/>
      <c r="E52" s="132"/>
      <c r="F52" s="132"/>
      <c r="G52" s="132"/>
      <c r="H52" s="132"/>
      <c r="I52" s="132"/>
    </row>
    <row r="53" spans="1:9" s="108" customFormat="1" ht="15.5" x14ac:dyDescent="0.35">
      <c r="A53" s="132"/>
      <c r="B53" s="132"/>
      <c r="C53" s="132"/>
      <c r="D53" s="132"/>
      <c r="E53" s="132"/>
      <c r="F53" s="132"/>
      <c r="G53" s="132"/>
      <c r="H53" s="132"/>
      <c r="I53" s="132"/>
    </row>
    <row r="54" spans="1:9" s="108" customFormat="1" ht="15.5" x14ac:dyDescent="0.35">
      <c r="A54" s="132"/>
      <c r="B54" s="132"/>
      <c r="C54" s="132"/>
      <c r="D54" s="132"/>
      <c r="E54" s="132"/>
      <c r="F54" s="132"/>
      <c r="G54" s="132"/>
      <c r="H54" s="132"/>
      <c r="I54" s="132"/>
    </row>
    <row r="55" spans="1:9" s="108" customFormat="1" ht="15.5" x14ac:dyDescent="0.35">
      <c r="A55" s="132"/>
      <c r="B55" s="132"/>
      <c r="C55" s="132"/>
      <c r="D55" s="132"/>
      <c r="E55" s="132"/>
      <c r="F55" s="132"/>
      <c r="G55" s="132"/>
      <c r="H55" s="132"/>
      <c r="I55" s="132"/>
    </row>
    <row r="56" spans="1:9" s="108" customFormat="1" ht="15.5" x14ac:dyDescent="0.35">
      <c r="A56" s="132"/>
      <c r="B56" s="132"/>
      <c r="C56" s="132"/>
      <c r="D56" s="132"/>
      <c r="E56" s="132"/>
      <c r="F56" s="132"/>
      <c r="G56" s="132"/>
      <c r="H56" s="132"/>
      <c r="I56" s="132"/>
    </row>
    <row r="57" spans="1:9" s="108" customFormat="1" ht="15.5" x14ac:dyDescent="0.35">
      <c r="A57" s="132"/>
      <c r="B57" s="132"/>
      <c r="C57" s="132"/>
      <c r="D57" s="132"/>
      <c r="E57" s="132"/>
      <c r="F57" s="132"/>
      <c r="G57" s="132"/>
      <c r="H57" s="132"/>
      <c r="I57" s="132"/>
    </row>
    <row r="58" spans="1:9" s="108" customFormat="1" ht="15.5" x14ac:dyDescent="0.35">
      <c r="A58" s="132"/>
      <c r="B58" s="132"/>
      <c r="C58" s="132"/>
      <c r="D58" s="132"/>
      <c r="E58" s="132"/>
      <c r="F58" s="132"/>
      <c r="G58" s="132"/>
      <c r="H58" s="132"/>
      <c r="I58" s="132"/>
    </row>
    <row r="59" spans="1:9" s="108" customFormat="1" ht="15.5" x14ac:dyDescent="0.35">
      <c r="A59" s="132"/>
      <c r="B59" s="132"/>
      <c r="C59" s="132"/>
      <c r="D59" s="132"/>
      <c r="E59" s="132"/>
      <c r="F59" s="132"/>
      <c r="G59" s="132"/>
      <c r="H59" s="132"/>
      <c r="I59" s="132"/>
    </row>
    <row r="60" spans="1:9" s="108" customFormat="1" ht="15.5" x14ac:dyDescent="0.35">
      <c r="A60" s="132"/>
      <c r="B60" s="132"/>
      <c r="C60" s="132"/>
      <c r="D60" s="132"/>
      <c r="E60" s="132"/>
      <c r="F60" s="132"/>
      <c r="G60" s="132"/>
      <c r="H60" s="132"/>
      <c r="I60" s="132"/>
    </row>
    <row r="61" spans="1:9" s="108" customFormat="1" ht="15.5" x14ac:dyDescent="0.35">
      <c r="A61" s="132"/>
      <c r="B61" s="132"/>
      <c r="C61" s="132"/>
      <c r="D61" s="132"/>
      <c r="E61" s="132"/>
      <c r="F61" s="132"/>
      <c r="G61" s="132"/>
      <c r="H61" s="132"/>
      <c r="I61" s="132"/>
    </row>
    <row r="62" spans="1:9" s="108" customFormat="1" ht="15.5" x14ac:dyDescent="0.35">
      <c r="A62" s="132"/>
      <c r="B62" s="132"/>
      <c r="C62" s="132"/>
      <c r="D62" s="132"/>
      <c r="E62" s="132"/>
      <c r="F62" s="132"/>
      <c r="G62" s="132"/>
      <c r="H62" s="132"/>
      <c r="I62" s="132"/>
    </row>
    <row r="63" spans="1:9" s="108" customFormat="1" ht="15.5" x14ac:dyDescent="0.35">
      <c r="A63" s="132"/>
      <c r="B63" s="132"/>
      <c r="C63" s="132"/>
      <c r="D63" s="132"/>
      <c r="E63" s="132"/>
      <c r="F63" s="132"/>
      <c r="G63" s="132"/>
      <c r="H63" s="132"/>
      <c r="I63" s="132"/>
    </row>
    <row r="64" spans="1:9" s="108" customFormat="1" ht="15.5" x14ac:dyDescent="0.35">
      <c r="A64" s="132"/>
      <c r="B64" s="132"/>
      <c r="C64" s="132"/>
      <c r="D64" s="132"/>
      <c r="E64" s="132"/>
      <c r="F64" s="132"/>
      <c r="G64" s="132"/>
      <c r="H64" s="132"/>
      <c r="I64" s="132"/>
    </row>
    <row r="65" spans="1:9" s="108" customFormat="1" ht="15.5" x14ac:dyDescent="0.35">
      <c r="A65" s="132"/>
      <c r="B65" s="132"/>
      <c r="C65" s="132"/>
      <c r="D65" s="132"/>
      <c r="E65" s="132"/>
      <c r="F65" s="132"/>
      <c r="G65" s="132"/>
      <c r="H65" s="132"/>
      <c r="I65" s="132"/>
    </row>
    <row r="66" spans="1:9" s="108" customFormat="1" ht="15.5" x14ac:dyDescent="0.35">
      <c r="A66" s="132"/>
      <c r="B66" s="132"/>
      <c r="C66" s="132"/>
      <c r="D66" s="132"/>
      <c r="E66" s="132"/>
      <c r="F66" s="132"/>
      <c r="G66" s="132"/>
      <c r="H66" s="132"/>
      <c r="I66" s="132"/>
    </row>
    <row r="67" spans="1:9" s="108" customFormat="1" ht="15.5" x14ac:dyDescent="0.35">
      <c r="A67" s="132"/>
      <c r="B67" s="132"/>
      <c r="C67" s="132"/>
      <c r="D67" s="132"/>
      <c r="E67" s="132"/>
      <c r="F67" s="132"/>
      <c r="G67" s="132"/>
      <c r="H67" s="132"/>
      <c r="I67" s="132"/>
    </row>
    <row r="68" spans="1:9" s="108" customFormat="1" ht="15.5" x14ac:dyDescent="0.35">
      <c r="A68" s="132"/>
      <c r="B68" s="132"/>
      <c r="C68" s="132"/>
      <c r="D68" s="132"/>
      <c r="E68" s="132"/>
      <c r="F68" s="132"/>
      <c r="G68" s="132"/>
      <c r="H68" s="132"/>
      <c r="I68" s="132"/>
    </row>
    <row r="69" spans="1:9" s="108" customFormat="1" ht="15.5" x14ac:dyDescent="0.35">
      <c r="A69" s="132"/>
      <c r="B69" s="132"/>
      <c r="C69" s="132"/>
      <c r="D69" s="132"/>
      <c r="E69" s="132"/>
      <c r="F69" s="132"/>
      <c r="G69" s="132"/>
      <c r="H69" s="132"/>
      <c r="I69" s="132"/>
    </row>
    <row r="70" spans="1:9" s="108" customFormat="1" ht="15.5" x14ac:dyDescent="0.35">
      <c r="A70" s="132"/>
      <c r="B70" s="132"/>
      <c r="C70" s="132"/>
      <c r="D70" s="132"/>
      <c r="E70" s="132"/>
      <c r="F70" s="132"/>
      <c r="G70" s="132"/>
      <c r="H70" s="132"/>
      <c r="I70" s="132"/>
    </row>
    <row r="71" spans="1:9" s="108" customFormat="1" ht="15.5" x14ac:dyDescent="0.35">
      <c r="A71" s="132"/>
      <c r="B71" s="132"/>
      <c r="C71" s="132"/>
      <c r="D71" s="132"/>
      <c r="E71" s="132"/>
      <c r="F71" s="132"/>
      <c r="G71" s="132"/>
      <c r="H71" s="132"/>
      <c r="I71" s="132"/>
    </row>
    <row r="72" spans="1:9" s="108" customFormat="1" x14ac:dyDescent="0.3"/>
    <row r="73" spans="1:9" s="108" customFormat="1" x14ac:dyDescent="0.3"/>
    <row r="74" spans="1:9" s="108" customFormat="1" x14ac:dyDescent="0.3"/>
    <row r="75" spans="1:9" s="108" customFormat="1" x14ac:dyDescent="0.3"/>
    <row r="76" spans="1:9" s="108" customFormat="1" x14ac:dyDescent="0.3"/>
    <row r="77" spans="1:9" s="108" customFormat="1" x14ac:dyDescent="0.3"/>
    <row r="78" spans="1:9" s="108" customFormat="1" x14ac:dyDescent="0.3"/>
    <row r="79" spans="1:9" s="108" customFormat="1" x14ac:dyDescent="0.3"/>
    <row r="80" spans="1:9" s="108" customFormat="1" x14ac:dyDescent="0.3"/>
    <row r="81" s="108" customFormat="1" x14ac:dyDescent="0.3"/>
    <row r="82" s="108" customFormat="1" x14ac:dyDescent="0.3"/>
    <row r="83" s="108" customFormat="1" x14ac:dyDescent="0.3"/>
    <row r="84" s="108" customFormat="1" x14ac:dyDescent="0.3"/>
    <row r="85" s="108" customFormat="1" x14ac:dyDescent="0.3"/>
    <row r="86" s="108" customFormat="1" x14ac:dyDescent="0.3"/>
    <row r="87" s="108" customFormat="1" x14ac:dyDescent="0.3"/>
    <row r="88" s="108" customFormat="1" x14ac:dyDescent="0.3"/>
    <row r="89" s="108" customFormat="1" x14ac:dyDescent="0.3"/>
    <row r="90" s="108" customFormat="1" x14ac:dyDescent="0.3"/>
    <row r="91" s="108" customFormat="1" x14ac:dyDescent="0.3"/>
    <row r="92" s="108" customFormat="1" x14ac:dyDescent="0.3"/>
    <row r="93" s="108" customFormat="1" x14ac:dyDescent="0.3"/>
    <row r="94" s="108" customFormat="1" x14ac:dyDescent="0.3"/>
    <row r="95" s="108" customFormat="1" x14ac:dyDescent="0.3"/>
    <row r="96" s="108" customFormat="1" x14ac:dyDescent="0.3"/>
    <row r="97" s="108" customFormat="1" x14ac:dyDescent="0.3"/>
    <row r="98" s="108" customFormat="1" x14ac:dyDescent="0.3"/>
    <row r="99" s="108" customFormat="1" x14ac:dyDescent="0.3"/>
    <row r="100" s="108" customFormat="1" x14ac:dyDescent="0.3"/>
    <row r="101" s="108" customFormat="1" x14ac:dyDescent="0.3"/>
    <row r="102" s="108" customFormat="1" x14ac:dyDescent="0.3"/>
    <row r="103" s="108" customFormat="1" x14ac:dyDescent="0.3"/>
    <row r="104" s="108" customFormat="1" x14ac:dyDescent="0.3"/>
    <row r="105" s="108" customFormat="1" x14ac:dyDescent="0.3"/>
    <row r="106" s="108" customFormat="1" x14ac:dyDescent="0.3"/>
    <row r="107" s="108" customFormat="1" x14ac:dyDescent="0.3"/>
    <row r="108" s="108" customFormat="1" x14ac:dyDescent="0.3"/>
    <row r="109" s="108" customFormat="1" x14ac:dyDescent="0.3"/>
    <row r="110" s="108" customFormat="1" x14ac:dyDescent="0.3"/>
    <row r="111" s="108" customFormat="1" x14ac:dyDescent="0.3"/>
    <row r="112" s="108" customFormat="1" x14ac:dyDescent="0.3"/>
    <row r="113" s="108" customFormat="1" x14ac:dyDescent="0.3"/>
    <row r="114" s="108" customFormat="1" x14ac:dyDescent="0.3"/>
    <row r="115" s="108" customFormat="1" x14ac:dyDescent="0.3"/>
    <row r="116" s="108" customFormat="1" x14ac:dyDescent="0.3"/>
    <row r="117" s="108" customFormat="1" x14ac:dyDescent="0.3"/>
    <row r="118" s="108" customFormat="1" x14ac:dyDescent="0.3"/>
    <row r="119" s="108" customFormat="1" x14ac:dyDescent="0.3"/>
    <row r="120" s="108" customFormat="1" x14ac:dyDescent="0.3"/>
    <row r="121" s="108" customFormat="1" x14ac:dyDescent="0.3"/>
    <row r="122" s="108" customFormat="1" x14ac:dyDescent="0.3"/>
    <row r="123" s="108" customFormat="1" x14ac:dyDescent="0.3"/>
    <row r="124" s="108" customFormat="1" x14ac:dyDescent="0.3"/>
    <row r="125" s="108" customFormat="1" x14ac:dyDescent="0.3"/>
    <row r="126" s="108" customFormat="1" x14ac:dyDescent="0.3"/>
    <row r="127" s="108" customFormat="1" x14ac:dyDescent="0.3"/>
    <row r="128" s="108" customFormat="1" x14ac:dyDescent="0.3"/>
    <row r="129" s="108" customFormat="1" x14ac:dyDescent="0.3"/>
    <row r="130" s="108" customFormat="1" x14ac:dyDescent="0.3"/>
    <row r="131" s="108" customFormat="1" x14ac:dyDescent="0.3"/>
    <row r="132" s="108" customFormat="1" x14ac:dyDescent="0.3"/>
    <row r="133" s="108" customFormat="1" x14ac:dyDescent="0.3"/>
    <row r="134" s="108" customFormat="1" x14ac:dyDescent="0.3"/>
    <row r="135" s="108" customFormat="1" x14ac:dyDescent="0.3"/>
    <row r="136" s="108" customFormat="1" x14ac:dyDescent="0.3"/>
    <row r="137" s="108" customFormat="1" x14ac:dyDescent="0.3"/>
    <row r="138" s="108" customFormat="1" x14ac:dyDescent="0.3"/>
    <row r="139" s="108" customFormat="1" x14ac:dyDescent="0.3"/>
    <row r="140" s="108" customFormat="1" x14ac:dyDescent="0.3"/>
    <row r="141" s="108" customFormat="1" x14ac:dyDescent="0.3"/>
    <row r="142" s="108" customFormat="1" x14ac:dyDescent="0.3"/>
    <row r="143" s="108" customFormat="1" x14ac:dyDescent="0.3"/>
    <row r="144" s="108" customFormat="1" x14ac:dyDescent="0.3"/>
    <row r="145" s="108" customFormat="1" x14ac:dyDescent="0.3"/>
    <row r="146" s="108" customFormat="1" x14ac:dyDescent="0.3"/>
    <row r="147" s="108" customFormat="1" x14ac:dyDescent="0.3"/>
    <row r="148" s="108" customFormat="1" x14ac:dyDescent="0.3"/>
    <row r="149" s="108" customFormat="1" x14ac:dyDescent="0.3"/>
    <row r="150" s="108" customFormat="1" x14ac:dyDescent="0.3"/>
    <row r="151" s="108" customFormat="1" x14ac:dyDescent="0.3"/>
    <row r="152" s="108" customFormat="1" x14ac:dyDescent="0.3"/>
    <row r="153" s="108" customFormat="1" x14ac:dyDescent="0.3"/>
    <row r="154" s="108" customFormat="1" x14ac:dyDescent="0.3"/>
    <row r="155" s="108" customFormat="1" x14ac:dyDescent="0.3"/>
    <row r="156" s="108" customFormat="1" x14ac:dyDescent="0.3"/>
    <row r="157" s="108" customFormat="1" x14ac:dyDescent="0.3"/>
    <row r="158" s="108" customFormat="1" x14ac:dyDescent="0.3"/>
    <row r="159" s="108" customFormat="1" x14ac:dyDescent="0.3"/>
    <row r="160" s="108" customFormat="1" x14ac:dyDescent="0.3"/>
    <row r="161" s="108" customFormat="1" x14ac:dyDescent="0.3"/>
    <row r="162" s="108" customFormat="1" x14ac:dyDescent="0.3"/>
    <row r="163" s="108" customFormat="1" x14ac:dyDescent="0.3"/>
    <row r="164" s="108" customFormat="1" x14ac:dyDescent="0.3"/>
    <row r="165" s="108" customFormat="1" x14ac:dyDescent="0.3"/>
    <row r="166" s="108" customFormat="1" x14ac:dyDescent="0.3"/>
    <row r="167" s="108" customFormat="1" x14ac:dyDescent="0.3"/>
    <row r="168" s="108" customFormat="1" x14ac:dyDescent="0.3"/>
    <row r="169" s="108" customFormat="1" x14ac:dyDescent="0.3"/>
    <row r="170" s="108" customFormat="1" x14ac:dyDescent="0.3"/>
    <row r="171" s="108" customFormat="1" x14ac:dyDescent="0.3"/>
    <row r="172" s="108" customFormat="1" x14ac:dyDescent="0.3"/>
    <row r="173" s="108" customFormat="1" x14ac:dyDescent="0.3"/>
    <row r="174" s="108" customFormat="1" x14ac:dyDescent="0.3"/>
    <row r="175" s="108" customFormat="1" x14ac:dyDescent="0.3"/>
    <row r="176" s="108" customFormat="1" x14ac:dyDescent="0.3"/>
    <row r="177" s="108" customFormat="1" x14ac:dyDescent="0.3"/>
    <row r="178" s="108" customFormat="1" x14ac:dyDescent="0.3"/>
    <row r="179" s="108" customFormat="1" x14ac:dyDescent="0.3"/>
    <row r="180" s="108" customFormat="1" x14ac:dyDescent="0.3"/>
    <row r="181" s="108" customFormat="1" x14ac:dyDescent="0.3"/>
    <row r="182" s="108" customFormat="1" x14ac:dyDescent="0.3"/>
    <row r="183" s="108" customFormat="1" x14ac:dyDescent="0.3"/>
    <row r="184" s="108" customFormat="1" x14ac:dyDescent="0.3"/>
    <row r="185" s="108" customFormat="1" x14ac:dyDescent="0.3"/>
    <row r="186" s="108" customFormat="1" x14ac:dyDescent="0.3"/>
    <row r="187" s="108" customFormat="1" x14ac:dyDescent="0.3"/>
    <row r="188" s="108" customFormat="1" x14ac:dyDescent="0.3"/>
    <row r="189" s="108" customFormat="1" x14ac:dyDescent="0.3"/>
    <row r="190" s="108" customFormat="1" x14ac:dyDescent="0.3"/>
    <row r="191" s="108" customFormat="1" x14ac:dyDescent="0.3"/>
    <row r="192" s="108" customFormat="1" x14ac:dyDescent="0.3"/>
    <row r="193" s="108" customFormat="1" x14ac:dyDescent="0.3"/>
    <row r="194" s="108" customFormat="1" x14ac:dyDescent="0.3"/>
    <row r="195" s="108" customFormat="1" x14ac:dyDescent="0.3"/>
    <row r="196" s="108" customFormat="1" x14ac:dyDescent="0.3"/>
    <row r="197" s="108" customFormat="1" x14ac:dyDescent="0.3"/>
    <row r="198" s="108" customFormat="1" x14ac:dyDescent="0.3"/>
    <row r="199" s="108" customFormat="1" x14ac:dyDescent="0.3"/>
    <row r="200" s="108" customFormat="1" x14ac:dyDescent="0.3"/>
    <row r="201" s="108" customFormat="1" x14ac:dyDescent="0.3"/>
    <row r="202" s="108" customFormat="1" x14ac:dyDescent="0.3"/>
    <row r="203" s="108" customFormat="1" x14ac:dyDescent="0.3"/>
    <row r="204" s="108" customFormat="1" x14ac:dyDescent="0.3"/>
    <row r="205" s="108" customFormat="1" x14ac:dyDescent="0.3"/>
    <row r="206" s="108" customFormat="1" x14ac:dyDescent="0.3"/>
    <row r="207" s="108" customFormat="1" x14ac:dyDescent="0.3"/>
    <row r="208" s="108" customFormat="1" x14ac:dyDescent="0.3"/>
    <row r="209" s="108" customFormat="1" x14ac:dyDescent="0.3"/>
    <row r="210" s="108" customFormat="1" x14ac:dyDescent="0.3"/>
    <row r="211" s="108" customFormat="1" x14ac:dyDescent="0.3"/>
    <row r="212" s="108" customFormat="1" x14ac:dyDescent="0.3"/>
    <row r="213" s="108" customFormat="1" x14ac:dyDescent="0.3"/>
    <row r="214" s="108" customFormat="1" x14ac:dyDescent="0.3"/>
    <row r="215" s="108" customFormat="1" x14ac:dyDescent="0.3"/>
    <row r="216" s="108" customFormat="1" x14ac:dyDescent="0.3"/>
    <row r="217" s="108" customFormat="1" x14ac:dyDescent="0.3"/>
    <row r="218" s="108" customFormat="1" x14ac:dyDescent="0.3"/>
    <row r="219" s="108" customFormat="1" x14ac:dyDescent="0.3"/>
    <row r="220" s="108" customFormat="1" x14ac:dyDescent="0.3"/>
    <row r="221" s="108" customFormat="1" x14ac:dyDescent="0.3"/>
    <row r="222" s="108" customFormat="1" x14ac:dyDescent="0.3"/>
    <row r="223" s="108" customFormat="1" x14ac:dyDescent="0.3"/>
    <row r="224" s="108" customFormat="1" x14ac:dyDescent="0.3"/>
    <row r="225" s="108" customFormat="1" x14ac:dyDescent="0.3"/>
    <row r="226" s="108" customFormat="1" x14ac:dyDescent="0.3"/>
    <row r="227" s="108" customFormat="1" x14ac:dyDescent="0.3"/>
    <row r="228" s="108" customFormat="1" x14ac:dyDescent="0.3"/>
    <row r="229" s="108" customFormat="1" x14ac:dyDescent="0.3"/>
    <row r="230" s="108" customFormat="1" x14ac:dyDescent="0.3"/>
    <row r="231" s="108" customFormat="1" x14ac:dyDescent="0.3"/>
    <row r="232" s="108" customFormat="1" x14ac:dyDescent="0.3"/>
    <row r="233" s="108" customFormat="1" x14ac:dyDescent="0.3"/>
    <row r="234" s="108" customFormat="1" x14ac:dyDescent="0.3"/>
    <row r="235" s="108" customFormat="1" x14ac:dyDescent="0.3"/>
    <row r="236" s="108" customFormat="1" x14ac:dyDescent="0.3"/>
    <row r="237" s="108" customFormat="1" x14ac:dyDescent="0.3"/>
    <row r="238" s="108" customFormat="1" x14ac:dyDescent="0.3"/>
    <row r="239" s="108" customFormat="1" x14ac:dyDescent="0.3"/>
    <row r="240" s="108" customFormat="1" x14ac:dyDescent="0.3"/>
    <row r="241" s="108" customFormat="1" x14ac:dyDescent="0.3"/>
    <row r="242" s="108" customFormat="1" x14ac:dyDescent="0.3"/>
    <row r="243" s="108" customFormat="1" x14ac:dyDescent="0.3"/>
    <row r="244" s="108" customFormat="1" x14ac:dyDescent="0.3"/>
    <row r="245" s="108" customFormat="1" x14ac:dyDescent="0.3"/>
    <row r="246" s="108" customFormat="1" x14ac:dyDescent="0.3"/>
    <row r="247" s="108" customFormat="1" x14ac:dyDescent="0.3"/>
    <row r="248" s="108" customFormat="1" x14ac:dyDescent="0.3"/>
    <row r="249" s="108" customFormat="1" x14ac:dyDescent="0.3"/>
    <row r="250" s="108" customFormat="1" x14ac:dyDescent="0.3"/>
    <row r="251" s="108" customFormat="1" x14ac:dyDescent="0.3"/>
    <row r="252" s="108" customFormat="1" x14ac:dyDescent="0.3"/>
    <row r="253" s="108" customFormat="1" x14ac:dyDescent="0.3"/>
    <row r="254" s="108" customFormat="1" x14ac:dyDescent="0.3"/>
    <row r="255" s="108" customFormat="1" x14ac:dyDescent="0.3"/>
    <row r="256" s="108" customFormat="1" x14ac:dyDescent="0.3"/>
    <row r="257" s="108" customFormat="1" x14ac:dyDescent="0.3"/>
    <row r="258" s="108" customFormat="1" x14ac:dyDescent="0.3"/>
    <row r="259" s="108" customFormat="1" x14ac:dyDescent="0.3"/>
    <row r="260" s="108" customFormat="1" x14ac:dyDescent="0.3"/>
    <row r="261" s="108" customFormat="1" x14ac:dyDescent="0.3"/>
    <row r="262" s="108" customFormat="1" x14ac:dyDescent="0.3"/>
    <row r="263" s="108" customFormat="1" x14ac:dyDescent="0.3"/>
    <row r="264" s="108" customFormat="1" x14ac:dyDescent="0.3"/>
    <row r="265" s="108" customFormat="1" x14ac:dyDescent="0.3"/>
    <row r="266" s="108" customFormat="1" x14ac:dyDescent="0.3"/>
    <row r="267" s="108" customFormat="1" x14ac:dyDescent="0.3"/>
    <row r="268" s="108" customFormat="1" x14ac:dyDescent="0.3"/>
    <row r="269" s="108" customFormat="1" x14ac:dyDescent="0.3"/>
    <row r="270" s="108" customFormat="1" x14ac:dyDescent="0.3"/>
    <row r="271" s="108" customFormat="1" x14ac:dyDescent="0.3"/>
    <row r="272" s="108" customFormat="1" x14ac:dyDescent="0.3"/>
    <row r="273" s="108" customFormat="1" x14ac:dyDescent="0.3"/>
    <row r="274" s="108" customFormat="1" x14ac:dyDescent="0.3"/>
    <row r="275" s="108" customFormat="1" x14ac:dyDescent="0.3"/>
    <row r="276" s="108" customFormat="1" x14ac:dyDescent="0.3"/>
    <row r="277" s="108" customFormat="1" x14ac:dyDescent="0.3"/>
    <row r="278" s="108" customFormat="1" x14ac:dyDescent="0.3"/>
    <row r="279" s="108" customFormat="1" x14ac:dyDescent="0.3"/>
    <row r="280" s="108" customFormat="1" x14ac:dyDescent="0.3"/>
    <row r="281" s="108" customFormat="1" x14ac:dyDescent="0.3"/>
    <row r="282" s="108" customFormat="1" x14ac:dyDescent="0.3"/>
    <row r="283" s="108" customFormat="1" x14ac:dyDescent="0.3"/>
    <row r="284" s="108" customFormat="1" x14ac:dyDescent="0.3"/>
    <row r="285" s="108" customFormat="1" x14ac:dyDescent="0.3"/>
    <row r="286" s="108" customFormat="1" x14ac:dyDescent="0.3"/>
    <row r="287" s="108" customFormat="1" x14ac:dyDescent="0.3"/>
    <row r="288" s="108" customFormat="1" x14ac:dyDescent="0.3"/>
    <row r="289" s="108" customFormat="1" x14ac:dyDescent="0.3"/>
    <row r="290" s="108" customFormat="1" x14ac:dyDescent="0.3"/>
    <row r="291" s="108" customFormat="1" x14ac:dyDescent="0.3"/>
    <row r="292" s="108" customFormat="1" x14ac:dyDescent="0.3"/>
    <row r="293" s="108" customFormat="1" x14ac:dyDescent="0.3"/>
    <row r="294" s="108" customFormat="1" x14ac:dyDescent="0.3"/>
    <row r="295" s="108" customFormat="1" x14ac:dyDescent="0.3"/>
    <row r="296" s="108" customFormat="1" x14ac:dyDescent="0.3"/>
    <row r="297" s="108" customFormat="1" x14ac:dyDescent="0.3"/>
    <row r="298" s="108" customFormat="1" x14ac:dyDescent="0.3"/>
    <row r="299" s="108" customFormat="1" x14ac:dyDescent="0.3"/>
    <row r="300" s="108" customFormat="1" x14ac:dyDescent="0.3"/>
    <row r="301" s="108" customFormat="1" x14ac:dyDescent="0.3"/>
    <row r="302" s="108" customFormat="1" x14ac:dyDescent="0.3"/>
    <row r="303" s="108" customFormat="1" x14ac:dyDescent="0.3"/>
    <row r="304" s="108" customFormat="1" x14ac:dyDescent="0.3"/>
    <row r="305" s="108" customFormat="1" x14ac:dyDescent="0.3"/>
    <row r="306" s="108" customFormat="1" x14ac:dyDescent="0.3"/>
    <row r="307" s="108" customFormat="1" x14ac:dyDescent="0.3"/>
    <row r="308" s="108" customFormat="1" x14ac:dyDescent="0.3"/>
    <row r="309" s="108" customFormat="1" x14ac:dyDescent="0.3"/>
    <row r="310" s="108" customFormat="1" x14ac:dyDescent="0.3"/>
    <row r="311" s="108" customFormat="1" x14ac:dyDescent="0.3"/>
    <row r="312" s="108" customFormat="1" x14ac:dyDescent="0.3"/>
    <row r="313" s="108" customFormat="1" x14ac:dyDescent="0.3"/>
    <row r="314" s="108" customFormat="1" x14ac:dyDescent="0.3"/>
    <row r="315" s="108" customFormat="1" x14ac:dyDescent="0.3"/>
    <row r="316" s="108" customFormat="1" x14ac:dyDescent="0.3"/>
    <row r="317" s="108" customFormat="1" x14ac:dyDescent="0.3"/>
    <row r="318" s="108" customFormat="1" x14ac:dyDescent="0.3"/>
    <row r="319" s="108" customFormat="1" x14ac:dyDescent="0.3"/>
    <row r="320" s="108" customFormat="1" x14ac:dyDescent="0.3"/>
    <row r="321" s="108" customFormat="1" x14ac:dyDescent="0.3"/>
    <row r="322" s="108" customFormat="1" x14ac:dyDescent="0.3"/>
    <row r="323" s="108" customFormat="1" x14ac:dyDescent="0.3"/>
    <row r="324" s="108" customFormat="1" x14ac:dyDescent="0.3"/>
    <row r="325" s="108" customFormat="1" x14ac:dyDescent="0.3"/>
    <row r="326" s="108" customFormat="1" x14ac:dyDescent="0.3"/>
    <row r="327" s="108" customFormat="1" x14ac:dyDescent="0.3"/>
    <row r="328" s="108" customFormat="1" x14ac:dyDescent="0.3"/>
    <row r="329" s="108" customFormat="1" x14ac:dyDescent="0.3"/>
    <row r="330" s="108" customFormat="1" x14ac:dyDescent="0.3"/>
    <row r="331" s="108" customFormat="1" x14ac:dyDescent="0.3"/>
    <row r="332" s="108" customFormat="1" x14ac:dyDescent="0.3"/>
    <row r="333" s="108" customFormat="1" x14ac:dyDescent="0.3"/>
    <row r="334" s="108" customFormat="1" x14ac:dyDescent="0.3"/>
    <row r="335" s="108" customFormat="1" x14ac:dyDescent="0.3"/>
    <row r="336" s="108" customFormat="1" x14ac:dyDescent="0.3"/>
    <row r="337" s="108" customFormat="1" x14ac:dyDescent="0.3"/>
    <row r="338" s="108" customFormat="1" x14ac:dyDescent="0.3"/>
    <row r="339" s="108" customFormat="1" x14ac:dyDescent="0.3"/>
    <row r="340" s="108" customFormat="1" x14ac:dyDescent="0.3"/>
    <row r="341" s="108" customFormat="1" x14ac:dyDescent="0.3"/>
    <row r="342" s="108" customFormat="1" x14ac:dyDescent="0.3"/>
    <row r="343" s="108" customFormat="1" x14ac:dyDescent="0.3"/>
    <row r="344" s="108" customFormat="1" x14ac:dyDescent="0.3"/>
    <row r="345" s="108" customFormat="1" x14ac:dyDescent="0.3"/>
    <row r="346" s="108" customFormat="1" x14ac:dyDescent="0.3"/>
    <row r="347" s="108" customFormat="1" x14ac:dyDescent="0.3"/>
    <row r="348" s="108" customFormat="1" x14ac:dyDescent="0.3"/>
    <row r="349" s="108" customFormat="1" x14ac:dyDescent="0.3"/>
    <row r="350" s="108" customFormat="1" x14ac:dyDescent="0.3"/>
    <row r="351" s="108" customFormat="1" x14ac:dyDescent="0.3"/>
    <row r="352" s="108" customFormat="1" x14ac:dyDescent="0.3"/>
    <row r="353" s="108" customFormat="1" x14ac:dyDescent="0.3"/>
    <row r="354" s="108" customFormat="1" x14ac:dyDescent="0.3"/>
    <row r="355" s="108" customFormat="1" x14ac:dyDescent="0.3"/>
    <row r="356" s="108" customFormat="1" x14ac:dyDescent="0.3"/>
    <row r="357" s="108" customFormat="1" x14ac:dyDescent="0.3"/>
    <row r="358" s="108" customFormat="1" x14ac:dyDescent="0.3"/>
    <row r="359" s="108" customFormat="1" x14ac:dyDescent="0.3"/>
    <row r="360" s="108" customFormat="1" x14ac:dyDescent="0.3"/>
    <row r="361" s="108" customFormat="1" x14ac:dyDescent="0.3"/>
    <row r="362" s="108" customFormat="1" x14ac:dyDescent="0.3"/>
    <row r="363" s="108" customFormat="1" x14ac:dyDescent="0.3"/>
    <row r="364" s="108" customFormat="1" x14ac:dyDescent="0.3"/>
    <row r="365" s="108" customFormat="1" x14ac:dyDescent="0.3"/>
    <row r="366" s="108" customFormat="1" x14ac:dyDescent="0.3"/>
    <row r="367" s="108" customFormat="1" x14ac:dyDescent="0.3"/>
    <row r="368" s="108" customFormat="1" x14ac:dyDescent="0.3"/>
    <row r="369" s="108" customFormat="1" x14ac:dyDescent="0.3"/>
    <row r="370" s="108" customFormat="1" x14ac:dyDescent="0.3"/>
    <row r="371" s="108" customFormat="1" x14ac:dyDescent="0.3"/>
    <row r="372" s="108" customFormat="1" x14ac:dyDescent="0.3"/>
    <row r="373" s="108" customFormat="1" x14ac:dyDescent="0.3"/>
    <row r="374" s="108" customFormat="1" x14ac:dyDescent="0.3"/>
    <row r="375" s="108" customFormat="1" x14ac:dyDescent="0.3"/>
    <row r="376" s="108" customFormat="1" x14ac:dyDescent="0.3"/>
    <row r="377" s="108" customFormat="1" x14ac:dyDescent="0.3"/>
    <row r="378" s="108" customFormat="1" x14ac:dyDescent="0.3"/>
    <row r="379" s="108" customFormat="1" x14ac:dyDescent="0.3"/>
    <row r="380" s="108" customFormat="1" x14ac:dyDescent="0.3"/>
    <row r="381" s="108" customFormat="1" x14ac:dyDescent="0.3"/>
    <row r="382" s="108" customFormat="1" x14ac:dyDescent="0.3"/>
    <row r="383" s="108" customFormat="1" x14ac:dyDescent="0.3"/>
    <row r="384" s="108" customFormat="1" x14ac:dyDescent="0.3"/>
    <row r="385" s="108" customFormat="1" x14ac:dyDescent="0.3"/>
    <row r="386" s="108" customFormat="1" x14ac:dyDescent="0.3"/>
    <row r="387" s="108" customFormat="1" x14ac:dyDescent="0.3"/>
    <row r="388" s="108" customFormat="1" x14ac:dyDescent="0.3"/>
    <row r="389" s="108" customFormat="1" x14ac:dyDescent="0.3"/>
    <row r="390" s="108" customFormat="1" x14ac:dyDescent="0.3"/>
    <row r="391" s="108" customFormat="1" x14ac:dyDescent="0.3"/>
    <row r="392" s="108" customFormat="1" x14ac:dyDescent="0.3"/>
    <row r="393" s="108" customFormat="1" x14ac:dyDescent="0.3"/>
    <row r="394" s="108" customFormat="1" x14ac:dyDescent="0.3"/>
    <row r="395" s="108" customFormat="1" x14ac:dyDescent="0.3"/>
    <row r="396" s="108" customFormat="1" x14ac:dyDescent="0.3"/>
    <row r="397" s="108" customFormat="1" x14ac:dyDescent="0.3"/>
    <row r="398" s="108" customFormat="1" x14ac:dyDescent="0.3"/>
    <row r="399" s="108" customFormat="1" x14ac:dyDescent="0.3"/>
    <row r="400" s="108" customFormat="1" x14ac:dyDescent="0.3"/>
    <row r="401" s="108" customFormat="1" x14ac:dyDescent="0.3"/>
    <row r="402" s="108" customFormat="1" x14ac:dyDescent="0.3"/>
    <row r="403" s="108" customFormat="1" x14ac:dyDescent="0.3"/>
    <row r="404" s="108" customFormat="1" x14ac:dyDescent="0.3"/>
    <row r="405" s="108" customFormat="1" x14ac:dyDescent="0.3"/>
    <row r="406" s="108" customFormat="1" x14ac:dyDescent="0.3"/>
    <row r="407" s="108" customFormat="1" x14ac:dyDescent="0.3"/>
    <row r="408" s="108" customFormat="1" x14ac:dyDescent="0.3"/>
    <row r="409" s="108" customFormat="1" x14ac:dyDescent="0.3"/>
    <row r="410" s="108" customFormat="1" x14ac:dyDescent="0.3"/>
    <row r="411" s="108" customFormat="1" x14ac:dyDescent="0.3"/>
    <row r="412" s="108" customFormat="1" x14ac:dyDescent="0.3"/>
    <row r="413" s="108" customFormat="1" x14ac:dyDescent="0.3"/>
    <row r="414" s="108" customFormat="1" x14ac:dyDescent="0.3"/>
    <row r="415" s="108" customFormat="1" x14ac:dyDescent="0.3"/>
    <row r="416" s="108" customFormat="1" x14ac:dyDescent="0.3"/>
    <row r="417" s="108" customFormat="1" x14ac:dyDescent="0.3"/>
    <row r="418" s="108" customFormat="1" x14ac:dyDescent="0.3"/>
    <row r="419" s="108" customFormat="1" x14ac:dyDescent="0.3"/>
    <row r="420" s="108" customFormat="1" x14ac:dyDescent="0.3"/>
    <row r="421" s="108" customFormat="1" x14ac:dyDescent="0.3"/>
    <row r="422" s="108" customFormat="1" x14ac:dyDescent="0.3"/>
    <row r="423" s="108" customFormat="1" x14ac:dyDescent="0.3"/>
    <row r="424" s="108" customFormat="1" x14ac:dyDescent="0.3"/>
    <row r="425" s="108" customFormat="1" x14ac:dyDescent="0.3"/>
    <row r="426" s="108" customFormat="1" x14ac:dyDescent="0.3"/>
    <row r="427" s="108" customFormat="1" x14ac:dyDescent="0.3"/>
    <row r="428" s="108" customFormat="1" x14ac:dyDescent="0.3"/>
    <row r="429" s="108" customFormat="1" x14ac:dyDescent="0.3"/>
    <row r="430" s="108" customFormat="1" x14ac:dyDescent="0.3"/>
    <row r="431" s="108" customFormat="1" x14ac:dyDescent="0.3"/>
    <row r="432" s="108" customFormat="1" x14ac:dyDescent="0.3"/>
    <row r="433" s="108" customFormat="1" x14ac:dyDescent="0.3"/>
    <row r="434" s="108" customFormat="1" x14ac:dyDescent="0.3"/>
    <row r="435" s="108" customFormat="1" x14ac:dyDescent="0.3"/>
    <row r="436" s="108" customFormat="1" x14ac:dyDescent="0.3"/>
    <row r="437" s="108" customFormat="1" x14ac:dyDescent="0.3"/>
    <row r="438" s="108" customFormat="1" x14ac:dyDescent="0.3"/>
    <row r="439" s="108" customFormat="1" x14ac:dyDescent="0.3"/>
    <row r="440" s="108" customFormat="1" x14ac:dyDescent="0.3"/>
    <row r="441" s="108" customFormat="1" x14ac:dyDescent="0.3"/>
    <row r="442" s="108" customFormat="1" x14ac:dyDescent="0.3"/>
    <row r="443" s="108" customFormat="1" x14ac:dyDescent="0.3"/>
    <row r="444" s="108" customFormat="1" x14ac:dyDescent="0.3"/>
    <row r="445" s="108" customFormat="1" x14ac:dyDescent="0.3"/>
    <row r="446" s="108" customFormat="1" x14ac:dyDescent="0.3"/>
    <row r="447" s="108" customFormat="1" x14ac:dyDescent="0.3"/>
    <row r="448" s="108" customFormat="1" x14ac:dyDescent="0.3"/>
    <row r="449" spans="3:6" s="108" customFormat="1" x14ac:dyDescent="0.3"/>
    <row r="450" spans="3:6" s="108" customFormat="1" x14ac:dyDescent="0.3"/>
    <row r="451" spans="3:6" s="108" customFormat="1" x14ac:dyDescent="0.3"/>
    <row r="452" spans="3:6" s="108" customFormat="1" x14ac:dyDescent="0.3"/>
    <row r="453" spans="3:6" s="108" customFormat="1" x14ac:dyDescent="0.3"/>
    <row r="454" spans="3:6" s="108" customFormat="1" x14ac:dyDescent="0.3"/>
    <row r="455" spans="3:6" s="108" customFormat="1" x14ac:dyDescent="0.3"/>
    <row r="456" spans="3:6" s="108" customFormat="1" x14ac:dyDescent="0.3"/>
    <row r="457" spans="3:6" s="108" customFormat="1" x14ac:dyDescent="0.3"/>
    <row r="458" spans="3:6" s="108" customFormat="1" x14ac:dyDescent="0.3"/>
    <row r="459" spans="3:6" s="108" customFormat="1" x14ac:dyDescent="0.3"/>
    <row r="460" spans="3:6" s="108" customFormat="1" x14ac:dyDescent="0.3"/>
    <row r="461" spans="3:6" s="108" customFormat="1" x14ac:dyDescent="0.3">
      <c r="C461" s="106"/>
      <c r="D461" s="106"/>
      <c r="E461" s="106"/>
      <c r="F461" s="106"/>
    </row>
    <row r="462" spans="3:6" s="108" customFormat="1" x14ac:dyDescent="0.3">
      <c r="C462" s="106"/>
      <c r="D462" s="106"/>
      <c r="E462" s="106"/>
      <c r="F462" s="106"/>
    </row>
    <row r="463" spans="3:6" s="108" customFormat="1" x14ac:dyDescent="0.3">
      <c r="C463" s="106"/>
      <c r="D463" s="106"/>
      <c r="E463" s="106"/>
      <c r="F463" s="106"/>
    </row>
    <row r="464" spans="3:6" s="108" customFormat="1" x14ac:dyDescent="0.3">
      <c r="C464" s="106"/>
      <c r="D464" s="106"/>
      <c r="E464" s="106"/>
      <c r="F464" s="106"/>
    </row>
    <row r="465" spans="3:6" s="108" customFormat="1" x14ac:dyDescent="0.3">
      <c r="C465" s="106"/>
      <c r="D465" s="106"/>
      <c r="E465" s="106"/>
      <c r="F465" s="106"/>
    </row>
    <row r="466" spans="3:6" s="108" customFormat="1" x14ac:dyDescent="0.3">
      <c r="C466" s="106"/>
      <c r="D466" s="106"/>
      <c r="E466" s="106"/>
      <c r="F466" s="106"/>
    </row>
    <row r="467" spans="3:6" s="108" customFormat="1" x14ac:dyDescent="0.3">
      <c r="C467" s="106"/>
      <c r="D467" s="106"/>
      <c r="E467" s="106"/>
      <c r="F467" s="106"/>
    </row>
    <row r="468" spans="3:6" s="108" customFormat="1" x14ac:dyDescent="0.3">
      <c r="C468" s="106"/>
      <c r="D468" s="106"/>
      <c r="E468" s="106"/>
      <c r="F468" s="106"/>
    </row>
    <row r="469" spans="3:6" s="108" customFormat="1" x14ac:dyDescent="0.3">
      <c r="C469" s="106"/>
      <c r="D469" s="106"/>
      <c r="E469" s="106"/>
      <c r="F469" s="106"/>
    </row>
    <row r="470" spans="3:6" s="108" customFormat="1" x14ac:dyDescent="0.3">
      <c r="C470" s="106"/>
      <c r="D470" s="106"/>
      <c r="E470" s="106"/>
      <c r="F470" s="106"/>
    </row>
    <row r="471" spans="3:6" s="108" customFormat="1" x14ac:dyDescent="0.3">
      <c r="C471" s="106"/>
      <c r="D471" s="106"/>
      <c r="E471" s="106"/>
      <c r="F471" s="106"/>
    </row>
    <row r="472" spans="3:6" s="108" customFormat="1" x14ac:dyDescent="0.3">
      <c r="C472" s="106"/>
      <c r="D472" s="106"/>
      <c r="E472" s="106"/>
      <c r="F472" s="106"/>
    </row>
    <row r="473" spans="3:6" s="108" customFormat="1" x14ac:dyDescent="0.3">
      <c r="C473" s="106"/>
      <c r="D473" s="106"/>
      <c r="E473" s="106"/>
      <c r="F473" s="106"/>
    </row>
    <row r="474" spans="3:6" s="108" customFormat="1" x14ac:dyDescent="0.3">
      <c r="C474" s="106"/>
      <c r="D474" s="106"/>
      <c r="E474" s="106"/>
      <c r="F474" s="106"/>
    </row>
    <row r="475" spans="3:6" s="108" customFormat="1" x14ac:dyDescent="0.3">
      <c r="C475" s="106"/>
      <c r="D475" s="106"/>
      <c r="E475" s="106"/>
      <c r="F475" s="106"/>
    </row>
    <row r="476" spans="3:6" s="108" customFormat="1" x14ac:dyDescent="0.3">
      <c r="C476" s="106"/>
      <c r="D476" s="106"/>
      <c r="E476" s="106"/>
      <c r="F476" s="106"/>
    </row>
    <row r="477" spans="3:6" s="108" customFormat="1" x14ac:dyDescent="0.3">
      <c r="C477" s="106"/>
      <c r="D477" s="106"/>
      <c r="E477" s="106"/>
      <c r="F477" s="106"/>
    </row>
    <row r="478" spans="3:6" s="108" customFormat="1" x14ac:dyDescent="0.3">
      <c r="C478" s="106"/>
      <c r="D478" s="106"/>
      <c r="E478" s="106"/>
      <c r="F478" s="106"/>
    </row>
    <row r="479" spans="3:6" s="108" customFormat="1" x14ac:dyDescent="0.3">
      <c r="C479" s="106"/>
      <c r="D479" s="106"/>
      <c r="E479" s="106"/>
      <c r="F479" s="106"/>
    </row>
    <row r="480" spans="3:6" s="108" customFormat="1" x14ac:dyDescent="0.3">
      <c r="C480" s="106"/>
      <c r="D480" s="106"/>
      <c r="E480" s="106"/>
      <c r="F480" s="106"/>
    </row>
    <row r="481" spans="3:6" s="108" customFormat="1" x14ac:dyDescent="0.3">
      <c r="C481" s="106"/>
      <c r="D481" s="106"/>
      <c r="E481" s="106"/>
      <c r="F481" s="106"/>
    </row>
    <row r="482" spans="3:6" s="108" customFormat="1" x14ac:dyDescent="0.3">
      <c r="C482" s="106"/>
      <c r="D482" s="106"/>
      <c r="E482" s="106"/>
      <c r="F482" s="106"/>
    </row>
    <row r="483" spans="3:6" s="108" customFormat="1" x14ac:dyDescent="0.3">
      <c r="C483" s="106"/>
      <c r="D483" s="106"/>
      <c r="E483" s="106"/>
      <c r="F483" s="106"/>
    </row>
    <row r="484" spans="3:6" s="108" customFormat="1" x14ac:dyDescent="0.3">
      <c r="C484" s="106"/>
      <c r="D484" s="106"/>
      <c r="E484" s="106"/>
      <c r="F484" s="106"/>
    </row>
    <row r="485" spans="3:6" s="108" customFormat="1" x14ac:dyDescent="0.3">
      <c r="C485" s="106"/>
      <c r="D485" s="106"/>
      <c r="E485" s="106"/>
      <c r="F485" s="106"/>
    </row>
    <row r="486" spans="3:6" s="108" customFormat="1" x14ac:dyDescent="0.3">
      <c r="C486" s="106"/>
      <c r="D486" s="106"/>
      <c r="E486" s="106"/>
      <c r="F486" s="106"/>
    </row>
    <row r="487" spans="3:6" s="108" customFormat="1" x14ac:dyDescent="0.3">
      <c r="C487" s="106"/>
      <c r="D487" s="106"/>
      <c r="E487" s="106"/>
      <c r="F487" s="106"/>
    </row>
    <row r="488" spans="3:6" s="108" customFormat="1" x14ac:dyDescent="0.3">
      <c r="C488" s="106"/>
      <c r="D488" s="106"/>
      <c r="E488" s="106"/>
      <c r="F488" s="106"/>
    </row>
    <row r="489" spans="3:6" s="108" customFormat="1" x14ac:dyDescent="0.3">
      <c r="C489" s="106"/>
      <c r="D489" s="106"/>
      <c r="E489" s="106"/>
      <c r="F489" s="106"/>
    </row>
    <row r="490" spans="3:6" s="108" customFormat="1" x14ac:dyDescent="0.3">
      <c r="C490" s="106"/>
      <c r="D490" s="106"/>
      <c r="E490" s="106"/>
      <c r="F490" s="106"/>
    </row>
    <row r="491" spans="3:6" s="108" customFormat="1" x14ac:dyDescent="0.3">
      <c r="C491" s="106"/>
      <c r="D491" s="106"/>
      <c r="E491" s="106"/>
      <c r="F491" s="106"/>
    </row>
    <row r="492" spans="3:6" s="108" customFormat="1" x14ac:dyDescent="0.3">
      <c r="C492" s="106"/>
      <c r="D492" s="106"/>
      <c r="E492" s="106"/>
      <c r="F492" s="106"/>
    </row>
    <row r="493" spans="3:6" s="108" customFormat="1" x14ac:dyDescent="0.3">
      <c r="C493" s="106"/>
      <c r="D493" s="106"/>
      <c r="E493" s="106"/>
      <c r="F493" s="106"/>
    </row>
    <row r="494" spans="3:6" s="108" customFormat="1" x14ac:dyDescent="0.3">
      <c r="C494" s="106"/>
      <c r="D494" s="106"/>
      <c r="E494" s="106"/>
      <c r="F494" s="106"/>
    </row>
    <row r="495" spans="3:6" s="108" customFormat="1" x14ac:dyDescent="0.3">
      <c r="C495" s="106"/>
      <c r="D495" s="106"/>
      <c r="E495" s="106"/>
      <c r="F495" s="106"/>
    </row>
    <row r="496" spans="3:6" s="108" customFormat="1" x14ac:dyDescent="0.3">
      <c r="C496" s="106"/>
      <c r="D496" s="106"/>
      <c r="E496" s="106"/>
      <c r="F496" s="106"/>
    </row>
    <row r="497" spans="3:6" s="108" customFormat="1" x14ac:dyDescent="0.3">
      <c r="C497" s="106"/>
      <c r="D497" s="106"/>
      <c r="E497" s="106"/>
      <c r="F497" s="106"/>
    </row>
    <row r="498" spans="3:6" s="108" customFormat="1" x14ac:dyDescent="0.3">
      <c r="C498" s="106"/>
      <c r="D498" s="106"/>
      <c r="E498" s="106"/>
      <c r="F498" s="106"/>
    </row>
    <row r="499" spans="3:6" s="108" customFormat="1" x14ac:dyDescent="0.3">
      <c r="C499" s="106"/>
      <c r="D499" s="106"/>
      <c r="E499" s="106"/>
      <c r="F499" s="106"/>
    </row>
    <row r="500" spans="3:6" s="108" customFormat="1" x14ac:dyDescent="0.3">
      <c r="C500" s="106"/>
      <c r="D500" s="106"/>
      <c r="E500" s="106"/>
      <c r="F500" s="106"/>
    </row>
    <row r="501" spans="3:6" s="108" customFormat="1" x14ac:dyDescent="0.3">
      <c r="C501" s="106"/>
      <c r="D501" s="106"/>
      <c r="E501" s="106"/>
      <c r="F501" s="106"/>
    </row>
    <row r="502" spans="3:6" s="108" customFormat="1" x14ac:dyDescent="0.3">
      <c r="C502" s="106"/>
      <c r="D502" s="106"/>
      <c r="E502" s="106"/>
      <c r="F502" s="106"/>
    </row>
    <row r="503" spans="3:6" s="108" customFormat="1" x14ac:dyDescent="0.3">
      <c r="C503" s="106"/>
      <c r="D503" s="106"/>
      <c r="E503" s="106"/>
      <c r="F503" s="106"/>
    </row>
    <row r="504" spans="3:6" s="108" customFormat="1" x14ac:dyDescent="0.3">
      <c r="C504" s="106"/>
      <c r="D504" s="106"/>
      <c r="E504" s="106"/>
      <c r="F504" s="106"/>
    </row>
    <row r="505" spans="3:6" s="108" customFormat="1" x14ac:dyDescent="0.3">
      <c r="C505" s="106"/>
      <c r="D505" s="106"/>
      <c r="E505" s="106"/>
      <c r="F505" s="106"/>
    </row>
    <row r="506" spans="3:6" s="108" customFormat="1" x14ac:dyDescent="0.3">
      <c r="C506" s="106"/>
      <c r="D506" s="106"/>
      <c r="E506" s="106"/>
      <c r="F506" s="106"/>
    </row>
    <row r="507" spans="3:6" s="108" customFormat="1" x14ac:dyDescent="0.3">
      <c r="C507" s="106"/>
      <c r="D507" s="106"/>
      <c r="E507" s="106"/>
      <c r="F507" s="106"/>
    </row>
    <row r="508" spans="3:6" s="108" customFormat="1" x14ac:dyDescent="0.3">
      <c r="C508" s="106"/>
      <c r="D508" s="106"/>
      <c r="E508" s="106"/>
      <c r="F508" s="106"/>
    </row>
    <row r="509" spans="3:6" s="108" customFormat="1" x14ac:dyDescent="0.3">
      <c r="C509" s="106"/>
      <c r="D509" s="106"/>
      <c r="E509" s="106"/>
      <c r="F509" s="106"/>
    </row>
    <row r="510" spans="3:6" s="108" customFormat="1" x14ac:dyDescent="0.3">
      <c r="C510" s="106"/>
      <c r="D510" s="106"/>
      <c r="E510" s="106"/>
      <c r="F510" s="106"/>
    </row>
    <row r="511" spans="3:6" s="108" customFormat="1" x14ac:dyDescent="0.3">
      <c r="C511" s="106"/>
      <c r="D511" s="106"/>
      <c r="E511" s="106"/>
      <c r="F511" s="106"/>
    </row>
    <row r="512" spans="3:6" s="108" customFormat="1" x14ac:dyDescent="0.3">
      <c r="C512" s="106"/>
      <c r="D512" s="106"/>
      <c r="E512" s="106"/>
      <c r="F512" s="106"/>
    </row>
    <row r="513" spans="3:6" s="108" customFormat="1" x14ac:dyDescent="0.3">
      <c r="C513" s="106"/>
      <c r="D513" s="106"/>
      <c r="E513" s="106"/>
      <c r="F513" s="106"/>
    </row>
    <row r="514" spans="3:6" s="108" customFormat="1" x14ac:dyDescent="0.3">
      <c r="C514" s="106"/>
      <c r="D514" s="106"/>
      <c r="E514" s="106"/>
      <c r="F514" s="106"/>
    </row>
    <row r="515" spans="3:6" s="108" customFormat="1" x14ac:dyDescent="0.3">
      <c r="C515" s="106"/>
      <c r="D515" s="106"/>
      <c r="E515" s="106"/>
      <c r="F515" s="106"/>
    </row>
    <row r="516" spans="3:6" s="108" customFormat="1" x14ac:dyDescent="0.3">
      <c r="C516" s="106"/>
      <c r="D516" s="106"/>
      <c r="E516" s="106"/>
      <c r="F516" s="106"/>
    </row>
    <row r="517" spans="3:6" s="108" customFormat="1" x14ac:dyDescent="0.3">
      <c r="C517" s="106"/>
      <c r="D517" s="106"/>
      <c r="E517" s="106"/>
      <c r="F517" s="106"/>
    </row>
    <row r="518" spans="3:6" s="108" customFormat="1" x14ac:dyDescent="0.3">
      <c r="C518" s="106"/>
      <c r="D518" s="106"/>
      <c r="E518" s="106"/>
      <c r="F518" s="106"/>
    </row>
    <row r="519" spans="3:6" s="108" customFormat="1" x14ac:dyDescent="0.3">
      <c r="C519" s="106"/>
      <c r="D519" s="106"/>
      <c r="E519" s="106"/>
      <c r="F519" s="106"/>
    </row>
    <row r="520" spans="3:6" s="108" customFormat="1" x14ac:dyDescent="0.3">
      <c r="C520" s="106"/>
      <c r="D520" s="106"/>
      <c r="E520" s="106"/>
      <c r="F520" s="106"/>
    </row>
    <row r="521" spans="3:6" s="108" customFormat="1" x14ac:dyDescent="0.3">
      <c r="C521" s="106"/>
      <c r="D521" s="106"/>
      <c r="E521" s="106"/>
      <c r="F521" s="106"/>
    </row>
    <row r="522" spans="3:6" s="108" customFormat="1" x14ac:dyDescent="0.3">
      <c r="C522" s="106"/>
      <c r="D522" s="106"/>
      <c r="E522" s="106"/>
      <c r="F522" s="106"/>
    </row>
    <row r="523" spans="3:6" s="108" customFormat="1" x14ac:dyDescent="0.3">
      <c r="C523" s="106"/>
      <c r="D523" s="106"/>
      <c r="E523" s="106"/>
      <c r="F523" s="106"/>
    </row>
    <row r="524" spans="3:6" s="108" customFormat="1" x14ac:dyDescent="0.3">
      <c r="C524" s="106"/>
      <c r="D524" s="106"/>
      <c r="E524" s="106"/>
      <c r="F524" s="106"/>
    </row>
    <row r="525" spans="3:6" s="108" customFormat="1" x14ac:dyDescent="0.3">
      <c r="C525" s="106"/>
      <c r="D525" s="106"/>
      <c r="E525" s="106"/>
      <c r="F525" s="106"/>
    </row>
    <row r="526" spans="3:6" s="108" customFormat="1" x14ac:dyDescent="0.3">
      <c r="C526" s="106"/>
      <c r="D526" s="106"/>
      <c r="E526" s="106"/>
      <c r="F526" s="106"/>
    </row>
    <row r="527" spans="3:6" s="108" customFormat="1" x14ac:dyDescent="0.3">
      <c r="C527" s="106"/>
      <c r="D527" s="106"/>
      <c r="E527" s="106"/>
      <c r="F527" s="106"/>
    </row>
    <row r="528" spans="3:6" s="108" customFormat="1" x14ac:dyDescent="0.3">
      <c r="C528" s="106"/>
      <c r="D528" s="106"/>
      <c r="E528" s="106"/>
      <c r="F528" s="106"/>
    </row>
    <row r="529" spans="3:6" s="108" customFormat="1" x14ac:dyDescent="0.3">
      <c r="C529" s="106"/>
      <c r="D529" s="106"/>
      <c r="E529" s="106"/>
      <c r="F529" s="106"/>
    </row>
    <row r="530" spans="3:6" s="108" customFormat="1" x14ac:dyDescent="0.3">
      <c r="C530" s="106"/>
      <c r="D530" s="106"/>
      <c r="E530" s="106"/>
      <c r="F530" s="106"/>
    </row>
    <row r="531" spans="3:6" s="108" customFormat="1" x14ac:dyDescent="0.3">
      <c r="C531" s="106"/>
      <c r="D531" s="106"/>
      <c r="E531" s="106"/>
      <c r="F531" s="106"/>
    </row>
    <row r="532" spans="3:6" s="108" customFormat="1" x14ac:dyDescent="0.3">
      <c r="C532" s="106"/>
      <c r="D532" s="106"/>
      <c r="E532" s="106"/>
      <c r="F532" s="106"/>
    </row>
    <row r="533" spans="3:6" s="108" customFormat="1" x14ac:dyDescent="0.3">
      <c r="C533" s="106"/>
      <c r="D533" s="106"/>
      <c r="E533" s="106"/>
      <c r="F533" s="106"/>
    </row>
    <row r="534" spans="3:6" s="108" customFormat="1" x14ac:dyDescent="0.3">
      <c r="C534" s="106"/>
      <c r="D534" s="106"/>
      <c r="E534" s="106"/>
      <c r="F534" s="106"/>
    </row>
    <row r="535" spans="3:6" s="108" customFormat="1" x14ac:dyDescent="0.3">
      <c r="C535" s="106"/>
      <c r="D535" s="106"/>
      <c r="E535" s="106"/>
      <c r="F535" s="106"/>
    </row>
    <row r="536" spans="3:6" s="108" customFormat="1" x14ac:dyDescent="0.3">
      <c r="C536" s="106"/>
      <c r="D536" s="106"/>
      <c r="E536" s="106"/>
      <c r="F536" s="106"/>
    </row>
    <row r="537" spans="3:6" s="108" customFormat="1" x14ac:dyDescent="0.3">
      <c r="C537" s="106"/>
      <c r="D537" s="106"/>
      <c r="E537" s="106"/>
      <c r="F537" s="106"/>
    </row>
    <row r="538" spans="3:6" s="108" customFormat="1" x14ac:dyDescent="0.3">
      <c r="C538" s="106"/>
      <c r="D538" s="106"/>
      <c r="E538" s="106"/>
      <c r="F538" s="106"/>
    </row>
    <row r="539" spans="3:6" s="108" customFormat="1" x14ac:dyDescent="0.3">
      <c r="C539" s="106"/>
      <c r="D539" s="106"/>
      <c r="E539" s="106"/>
      <c r="F539" s="106"/>
    </row>
    <row r="540" spans="3:6" s="108" customFormat="1" x14ac:dyDescent="0.3">
      <c r="C540" s="106"/>
      <c r="D540" s="106"/>
      <c r="E540" s="106"/>
      <c r="F540" s="106"/>
    </row>
    <row r="541" spans="3:6" s="108" customFormat="1" x14ac:dyDescent="0.3">
      <c r="C541" s="106"/>
      <c r="D541" s="106"/>
      <c r="E541" s="106"/>
      <c r="F541" s="106"/>
    </row>
    <row r="542" spans="3:6" s="108" customFormat="1" x14ac:dyDescent="0.3">
      <c r="C542" s="106"/>
      <c r="D542" s="106"/>
      <c r="E542" s="106"/>
      <c r="F542" s="106"/>
    </row>
    <row r="543" spans="3:6" s="108" customFormat="1" x14ac:dyDescent="0.3">
      <c r="C543" s="106"/>
      <c r="D543" s="106"/>
      <c r="E543" s="106"/>
      <c r="F543" s="106"/>
    </row>
    <row r="544" spans="3:6" s="108" customFormat="1" x14ac:dyDescent="0.3">
      <c r="C544" s="106"/>
      <c r="D544" s="106"/>
      <c r="E544" s="106"/>
      <c r="F544" s="106"/>
    </row>
    <row r="545" spans="3:6" s="108" customFormat="1" x14ac:dyDescent="0.3">
      <c r="C545" s="106"/>
      <c r="D545" s="106"/>
      <c r="E545" s="106"/>
      <c r="F545" s="106"/>
    </row>
    <row r="546" spans="3:6" s="108" customFormat="1" x14ac:dyDescent="0.3">
      <c r="C546" s="106"/>
      <c r="D546" s="106"/>
      <c r="E546" s="106"/>
      <c r="F546" s="106"/>
    </row>
    <row r="547" spans="3:6" s="108" customFormat="1" x14ac:dyDescent="0.3">
      <c r="C547" s="106"/>
      <c r="D547" s="106"/>
      <c r="E547" s="106"/>
      <c r="F547" s="106"/>
    </row>
    <row r="548" spans="3:6" s="108" customFormat="1" x14ac:dyDescent="0.3">
      <c r="C548" s="106"/>
      <c r="D548" s="106"/>
      <c r="E548" s="106"/>
      <c r="F548" s="106"/>
    </row>
    <row r="549" spans="3:6" s="108" customFormat="1" x14ac:dyDescent="0.3">
      <c r="C549" s="106"/>
      <c r="D549" s="106"/>
      <c r="E549" s="106"/>
      <c r="F549" s="106"/>
    </row>
    <row r="550" spans="3:6" s="108" customFormat="1" x14ac:dyDescent="0.3">
      <c r="C550" s="106"/>
      <c r="D550" s="106"/>
      <c r="E550" s="106"/>
      <c r="F550" s="106"/>
    </row>
    <row r="551" spans="3:6" s="108" customFormat="1" x14ac:dyDescent="0.3">
      <c r="C551" s="106"/>
      <c r="D551" s="106"/>
      <c r="E551" s="106"/>
      <c r="F551" s="106"/>
    </row>
    <row r="552" spans="3:6" s="108" customFormat="1" x14ac:dyDescent="0.3">
      <c r="C552" s="106"/>
      <c r="D552" s="106"/>
      <c r="E552" s="106"/>
      <c r="F552" s="106"/>
    </row>
    <row r="553" spans="3:6" s="108" customFormat="1" x14ac:dyDescent="0.3">
      <c r="C553" s="106"/>
      <c r="D553" s="106"/>
      <c r="E553" s="106"/>
      <c r="F553" s="106"/>
    </row>
    <row r="554" spans="3:6" s="108" customFormat="1" x14ac:dyDescent="0.3">
      <c r="C554" s="106"/>
      <c r="D554" s="106"/>
      <c r="E554" s="106"/>
      <c r="F554" s="106"/>
    </row>
    <row r="555" spans="3:6" s="108" customFormat="1" x14ac:dyDescent="0.3">
      <c r="C555" s="106"/>
      <c r="D555" s="106"/>
      <c r="E555" s="106"/>
      <c r="F555" s="106"/>
    </row>
    <row r="556" spans="3:6" s="108" customFormat="1" x14ac:dyDescent="0.3">
      <c r="C556" s="106"/>
      <c r="D556" s="106"/>
      <c r="E556" s="106"/>
      <c r="F556" s="106"/>
    </row>
    <row r="557" spans="3:6" s="108" customFormat="1" x14ac:dyDescent="0.3">
      <c r="C557" s="106"/>
      <c r="D557" s="106"/>
      <c r="E557" s="106"/>
      <c r="F557" s="106"/>
    </row>
    <row r="558" spans="3:6" s="108" customFormat="1" x14ac:dyDescent="0.3">
      <c r="C558" s="106"/>
      <c r="D558" s="106"/>
      <c r="E558" s="106"/>
      <c r="F558" s="106"/>
    </row>
    <row r="559" spans="3:6" s="108" customFormat="1" x14ac:dyDescent="0.3">
      <c r="C559" s="106"/>
      <c r="D559" s="106"/>
      <c r="E559" s="106"/>
      <c r="F559" s="106"/>
    </row>
    <row r="560" spans="3:6" s="108" customFormat="1" x14ac:dyDescent="0.3">
      <c r="C560" s="106"/>
      <c r="D560" s="106"/>
      <c r="E560" s="106"/>
      <c r="F560" s="106"/>
    </row>
    <row r="561" spans="3:6" s="108" customFormat="1" x14ac:dyDescent="0.3">
      <c r="C561" s="106"/>
      <c r="D561" s="106"/>
      <c r="E561" s="106"/>
      <c r="F561" s="106"/>
    </row>
    <row r="562" spans="3:6" s="108" customFormat="1" x14ac:dyDescent="0.3">
      <c r="C562" s="106"/>
      <c r="D562" s="106"/>
      <c r="E562" s="106"/>
      <c r="F562" s="106"/>
    </row>
    <row r="563" spans="3:6" s="108" customFormat="1" x14ac:dyDescent="0.3">
      <c r="C563" s="106"/>
      <c r="D563" s="106"/>
      <c r="E563" s="106"/>
      <c r="F563" s="106"/>
    </row>
    <row r="564" spans="3:6" s="108" customFormat="1" x14ac:dyDescent="0.3">
      <c r="C564" s="106"/>
      <c r="D564" s="106"/>
      <c r="E564" s="106"/>
      <c r="F564" s="106"/>
    </row>
    <row r="565" spans="3:6" s="108" customFormat="1" x14ac:dyDescent="0.3">
      <c r="C565" s="106"/>
      <c r="D565" s="106"/>
      <c r="E565" s="106"/>
      <c r="F565" s="106"/>
    </row>
    <row r="566" spans="3:6" s="108" customFormat="1" x14ac:dyDescent="0.3">
      <c r="C566" s="106"/>
      <c r="D566" s="106"/>
      <c r="E566" s="106"/>
      <c r="F566" s="106"/>
    </row>
    <row r="567" spans="3:6" s="108" customFormat="1" x14ac:dyDescent="0.3">
      <c r="C567" s="106"/>
      <c r="D567" s="106"/>
      <c r="E567" s="106"/>
      <c r="F567" s="106"/>
    </row>
    <row r="568" spans="3:6" s="108" customFormat="1" x14ac:dyDescent="0.3">
      <c r="C568" s="106"/>
      <c r="D568" s="106"/>
      <c r="E568" s="106"/>
      <c r="F568" s="106"/>
    </row>
    <row r="569" spans="3:6" s="108" customFormat="1" x14ac:dyDescent="0.3">
      <c r="C569" s="106"/>
      <c r="D569" s="106"/>
      <c r="E569" s="106"/>
      <c r="F569" s="106"/>
    </row>
    <row r="570" spans="3:6" s="108" customFormat="1" x14ac:dyDescent="0.3">
      <c r="C570" s="106"/>
      <c r="D570" s="106"/>
      <c r="E570" s="106"/>
      <c r="F570" s="106"/>
    </row>
    <row r="571" spans="3:6" s="108" customFormat="1" x14ac:dyDescent="0.3">
      <c r="C571" s="106"/>
      <c r="D571" s="106"/>
      <c r="E571" s="106"/>
      <c r="F571" s="106"/>
    </row>
    <row r="572" spans="3:6" s="108" customFormat="1" x14ac:dyDescent="0.3">
      <c r="C572" s="106"/>
      <c r="D572" s="106"/>
      <c r="E572" s="106"/>
      <c r="F572" s="106"/>
    </row>
    <row r="573" spans="3:6" s="108" customFormat="1" x14ac:dyDescent="0.3">
      <c r="C573" s="106"/>
      <c r="D573" s="106"/>
      <c r="E573" s="106"/>
      <c r="F573" s="106"/>
    </row>
    <row r="574" spans="3:6" s="108" customFormat="1" x14ac:dyDescent="0.3">
      <c r="C574" s="106"/>
      <c r="D574" s="106"/>
      <c r="E574" s="106"/>
      <c r="F574" s="106"/>
    </row>
    <row r="575" spans="3:6" s="108" customFormat="1" x14ac:dyDescent="0.3">
      <c r="C575" s="106"/>
      <c r="D575" s="106"/>
      <c r="E575" s="106"/>
      <c r="F575" s="106"/>
    </row>
    <row r="576" spans="3:6" s="108" customFormat="1" x14ac:dyDescent="0.3">
      <c r="C576" s="106"/>
      <c r="D576" s="106"/>
      <c r="E576" s="106"/>
      <c r="F576" s="106"/>
    </row>
    <row r="577" spans="3:6" s="108" customFormat="1" x14ac:dyDescent="0.3">
      <c r="C577" s="106"/>
      <c r="D577" s="106"/>
      <c r="E577" s="106"/>
      <c r="F577" s="106"/>
    </row>
    <row r="578" spans="3:6" s="108" customFormat="1" x14ac:dyDescent="0.3">
      <c r="C578" s="106"/>
      <c r="D578" s="106"/>
      <c r="E578" s="106"/>
      <c r="F578" s="106"/>
    </row>
    <row r="579" spans="3:6" s="108" customFormat="1" x14ac:dyDescent="0.3">
      <c r="C579" s="106"/>
      <c r="D579" s="106"/>
      <c r="E579" s="106"/>
      <c r="F579" s="106"/>
    </row>
    <row r="580" spans="3:6" s="108" customFormat="1" x14ac:dyDescent="0.3">
      <c r="C580" s="106"/>
      <c r="D580" s="106"/>
      <c r="E580" s="106"/>
      <c r="F580" s="106"/>
    </row>
    <row r="581" spans="3:6" s="108" customFormat="1" x14ac:dyDescent="0.3">
      <c r="C581" s="106"/>
      <c r="D581" s="106"/>
      <c r="E581" s="106"/>
      <c r="F581" s="106"/>
    </row>
    <row r="582" spans="3:6" s="108" customFormat="1" x14ac:dyDescent="0.3">
      <c r="C582" s="106"/>
      <c r="D582" s="106"/>
      <c r="E582" s="106"/>
      <c r="F582" s="106"/>
    </row>
    <row r="583" spans="3:6" s="108" customFormat="1" x14ac:dyDescent="0.3">
      <c r="C583" s="106"/>
      <c r="D583" s="106"/>
      <c r="E583" s="106"/>
      <c r="F583" s="106"/>
    </row>
    <row r="584" spans="3:6" s="108" customFormat="1" x14ac:dyDescent="0.3">
      <c r="C584" s="106"/>
      <c r="D584" s="106"/>
      <c r="E584" s="106"/>
      <c r="F584" s="106"/>
    </row>
    <row r="585" spans="3:6" s="108" customFormat="1" x14ac:dyDescent="0.3">
      <c r="C585" s="106"/>
      <c r="D585" s="106"/>
      <c r="E585" s="106"/>
      <c r="F585" s="106"/>
    </row>
    <row r="586" spans="3:6" s="108" customFormat="1" x14ac:dyDescent="0.3">
      <c r="C586" s="106"/>
      <c r="D586" s="106"/>
      <c r="E586" s="106"/>
      <c r="F586" s="106"/>
    </row>
    <row r="587" spans="3:6" s="108" customFormat="1" x14ac:dyDescent="0.3">
      <c r="C587" s="106"/>
      <c r="D587" s="106"/>
      <c r="E587" s="106"/>
      <c r="F587" s="106"/>
    </row>
    <row r="588" spans="3:6" s="108" customFormat="1" x14ac:dyDescent="0.3">
      <c r="C588" s="106"/>
      <c r="D588" s="106"/>
      <c r="E588" s="106"/>
      <c r="F588" s="106"/>
    </row>
    <row r="589" spans="3:6" s="108" customFormat="1" x14ac:dyDescent="0.3">
      <c r="C589" s="106"/>
      <c r="D589" s="106"/>
      <c r="E589" s="106"/>
      <c r="F589" s="106"/>
    </row>
    <row r="590" spans="3:6" s="108" customFormat="1" x14ac:dyDescent="0.3">
      <c r="C590" s="106"/>
      <c r="D590" s="106"/>
      <c r="E590" s="106"/>
      <c r="F590" s="106"/>
    </row>
    <row r="591" spans="3:6" s="108" customFormat="1" x14ac:dyDescent="0.3">
      <c r="C591" s="106"/>
      <c r="D591" s="106"/>
      <c r="E591" s="106"/>
      <c r="F591" s="106"/>
    </row>
    <row r="592" spans="3:6" s="108" customFormat="1" x14ac:dyDescent="0.3">
      <c r="C592" s="106"/>
      <c r="D592" s="106"/>
      <c r="E592" s="106"/>
      <c r="F592" s="106"/>
    </row>
    <row r="593" spans="3:6" s="108" customFormat="1" x14ac:dyDescent="0.3">
      <c r="C593" s="106"/>
      <c r="D593" s="106"/>
      <c r="E593" s="106"/>
      <c r="F593" s="106"/>
    </row>
    <row r="594" spans="3:6" s="108" customFormat="1" x14ac:dyDescent="0.3">
      <c r="C594" s="106"/>
      <c r="D594" s="106"/>
      <c r="E594" s="106"/>
      <c r="F594" s="106"/>
    </row>
    <row r="595" spans="3:6" s="108" customFormat="1" x14ac:dyDescent="0.3">
      <c r="C595" s="106"/>
      <c r="D595" s="106"/>
      <c r="E595" s="106"/>
      <c r="F595" s="106"/>
    </row>
    <row r="596" spans="3:6" s="108" customFormat="1" x14ac:dyDescent="0.3">
      <c r="C596" s="106"/>
      <c r="D596" s="106"/>
      <c r="E596" s="106"/>
      <c r="F596" s="106"/>
    </row>
    <row r="597" spans="3:6" s="108" customFormat="1" x14ac:dyDescent="0.3">
      <c r="C597" s="106"/>
      <c r="D597" s="106"/>
      <c r="E597" s="106"/>
      <c r="F597" s="106"/>
    </row>
    <row r="598" spans="3:6" s="108" customFormat="1" x14ac:dyDescent="0.3">
      <c r="C598" s="106"/>
      <c r="D598" s="106"/>
      <c r="E598" s="106"/>
      <c r="F598" s="106"/>
    </row>
    <row r="599" spans="3:6" s="108" customFormat="1" x14ac:dyDescent="0.3">
      <c r="C599" s="106"/>
      <c r="D599" s="106"/>
      <c r="E599" s="106"/>
      <c r="F599" s="106"/>
    </row>
    <row r="600" spans="3:6" s="108" customFormat="1" x14ac:dyDescent="0.3">
      <c r="C600" s="106"/>
      <c r="D600" s="106"/>
      <c r="E600" s="106"/>
      <c r="F600" s="106"/>
    </row>
    <row r="601" spans="3:6" s="108" customFormat="1" x14ac:dyDescent="0.3">
      <c r="C601" s="106"/>
      <c r="D601" s="106"/>
      <c r="E601" s="106"/>
      <c r="F601" s="106"/>
    </row>
    <row r="602" spans="3:6" s="108" customFormat="1" x14ac:dyDescent="0.3">
      <c r="C602" s="106"/>
      <c r="D602" s="106"/>
      <c r="E602" s="106"/>
      <c r="F602" s="106"/>
    </row>
    <row r="603" spans="3:6" s="108" customFormat="1" x14ac:dyDescent="0.3">
      <c r="C603" s="106"/>
      <c r="D603" s="106"/>
      <c r="E603" s="106"/>
      <c r="F603" s="106"/>
    </row>
    <row r="604" spans="3:6" s="108" customFormat="1" x14ac:dyDescent="0.3">
      <c r="C604" s="106"/>
      <c r="D604" s="106"/>
      <c r="E604" s="106"/>
      <c r="F604" s="106"/>
    </row>
    <row r="605" spans="3:6" s="108" customFormat="1" x14ac:dyDescent="0.3">
      <c r="C605" s="106"/>
      <c r="D605" s="106"/>
      <c r="E605" s="106"/>
      <c r="F605" s="106"/>
    </row>
    <row r="606" spans="3:6" s="108" customFormat="1" x14ac:dyDescent="0.3">
      <c r="C606" s="106"/>
      <c r="D606" s="106"/>
      <c r="E606" s="106"/>
      <c r="F606" s="106"/>
    </row>
    <row r="607" spans="3:6" s="108" customFormat="1" x14ac:dyDescent="0.3">
      <c r="C607" s="106"/>
      <c r="D607" s="106"/>
      <c r="E607" s="106"/>
      <c r="F607" s="106"/>
    </row>
    <row r="608" spans="3:6" s="108" customFormat="1" x14ac:dyDescent="0.3">
      <c r="C608" s="106"/>
      <c r="D608" s="106"/>
      <c r="E608" s="106"/>
      <c r="F608" s="106"/>
    </row>
    <row r="609" spans="3:6" s="108" customFormat="1" x14ac:dyDescent="0.3">
      <c r="C609" s="106"/>
      <c r="D609" s="106"/>
      <c r="E609" s="106"/>
      <c r="F609" s="106"/>
    </row>
    <row r="610" spans="3:6" s="108" customFormat="1" x14ac:dyDescent="0.3">
      <c r="C610" s="106"/>
      <c r="D610" s="106"/>
      <c r="E610" s="106"/>
      <c r="F610" s="106"/>
    </row>
    <row r="611" spans="3:6" s="108" customFormat="1" x14ac:dyDescent="0.3">
      <c r="C611" s="106"/>
      <c r="D611" s="106"/>
      <c r="E611" s="106"/>
      <c r="F611" s="106"/>
    </row>
    <row r="612" spans="3:6" s="108" customFormat="1" x14ac:dyDescent="0.3">
      <c r="C612" s="106"/>
      <c r="D612" s="106"/>
      <c r="E612" s="106"/>
      <c r="F612" s="106"/>
    </row>
    <row r="613" spans="3:6" s="108" customFormat="1" x14ac:dyDescent="0.3">
      <c r="C613" s="106"/>
      <c r="D613" s="106"/>
      <c r="E613" s="106"/>
      <c r="F613" s="106"/>
    </row>
    <row r="614" spans="3:6" s="108" customFormat="1" x14ac:dyDescent="0.3">
      <c r="C614" s="106"/>
      <c r="D614" s="106"/>
      <c r="E614" s="106"/>
      <c r="F614" s="106"/>
    </row>
    <row r="615" spans="3:6" s="108" customFormat="1" x14ac:dyDescent="0.3">
      <c r="C615" s="106"/>
      <c r="D615" s="106"/>
      <c r="E615" s="106"/>
      <c r="F615" s="106"/>
    </row>
    <row r="616" spans="3:6" s="108" customFormat="1" x14ac:dyDescent="0.3">
      <c r="C616" s="106"/>
      <c r="D616" s="106"/>
      <c r="E616" s="106"/>
      <c r="F616" s="106"/>
    </row>
    <row r="617" spans="3:6" s="108" customFormat="1" x14ac:dyDescent="0.3">
      <c r="C617" s="106"/>
      <c r="D617" s="106"/>
      <c r="E617" s="106"/>
      <c r="F617" s="106"/>
    </row>
    <row r="618" spans="3:6" s="108" customFormat="1" x14ac:dyDescent="0.3">
      <c r="C618" s="106"/>
      <c r="D618" s="106"/>
      <c r="E618" s="106"/>
      <c r="F618" s="106"/>
    </row>
    <row r="619" spans="3:6" s="108" customFormat="1" x14ac:dyDescent="0.3">
      <c r="C619" s="106"/>
      <c r="D619" s="106"/>
      <c r="E619" s="106"/>
      <c r="F619" s="106"/>
    </row>
    <row r="620" spans="3:6" s="108" customFormat="1" x14ac:dyDescent="0.3">
      <c r="C620" s="106"/>
      <c r="D620" s="106"/>
      <c r="E620" s="106"/>
      <c r="F620" s="106"/>
    </row>
    <row r="621" spans="3:6" s="108" customFormat="1" x14ac:dyDescent="0.3">
      <c r="C621" s="106"/>
      <c r="D621" s="106"/>
      <c r="E621" s="106"/>
      <c r="F621" s="106"/>
    </row>
    <row r="622" spans="3:6" s="108" customFormat="1" x14ac:dyDescent="0.3">
      <c r="C622" s="106"/>
      <c r="D622" s="106"/>
      <c r="E622" s="106"/>
      <c r="F622" s="106"/>
    </row>
    <row r="623" spans="3:6" s="108" customFormat="1" x14ac:dyDescent="0.3">
      <c r="C623" s="106"/>
      <c r="D623" s="106"/>
      <c r="E623" s="106"/>
      <c r="F623" s="106"/>
    </row>
    <row r="624" spans="3:6" s="108" customFormat="1" x14ac:dyDescent="0.3">
      <c r="C624" s="106"/>
      <c r="D624" s="106"/>
      <c r="E624" s="106"/>
      <c r="F624" s="106"/>
    </row>
    <row r="625" spans="3:6" s="108" customFormat="1" x14ac:dyDescent="0.3">
      <c r="C625" s="106"/>
      <c r="D625" s="106"/>
      <c r="E625" s="106"/>
      <c r="F625" s="106"/>
    </row>
    <row r="626" spans="3:6" s="108" customFormat="1" x14ac:dyDescent="0.3">
      <c r="C626" s="106"/>
      <c r="D626" s="106"/>
      <c r="E626" s="106"/>
      <c r="F626" s="106"/>
    </row>
    <row r="627" spans="3:6" s="108" customFormat="1" x14ac:dyDescent="0.3">
      <c r="C627" s="106"/>
      <c r="D627" s="106"/>
      <c r="E627" s="106"/>
      <c r="F627" s="106"/>
    </row>
    <row r="628" spans="3:6" s="108" customFormat="1" x14ac:dyDescent="0.3">
      <c r="C628" s="106"/>
      <c r="D628" s="106"/>
      <c r="E628" s="106"/>
      <c r="F628" s="106"/>
    </row>
    <row r="629" spans="3:6" s="108" customFormat="1" x14ac:dyDescent="0.3">
      <c r="C629" s="106"/>
      <c r="D629" s="106"/>
      <c r="E629" s="106"/>
      <c r="F629" s="106"/>
    </row>
    <row r="630" spans="3:6" s="108" customFormat="1" x14ac:dyDescent="0.3">
      <c r="C630" s="106"/>
      <c r="D630" s="106"/>
      <c r="E630" s="106"/>
      <c r="F630" s="106"/>
    </row>
    <row r="631" spans="3:6" s="108" customFormat="1" x14ac:dyDescent="0.3">
      <c r="C631" s="106"/>
      <c r="D631" s="106"/>
      <c r="E631" s="106"/>
      <c r="F631" s="106"/>
    </row>
    <row r="632" spans="3:6" s="108" customFormat="1" x14ac:dyDescent="0.3">
      <c r="C632" s="106"/>
      <c r="D632" s="106"/>
      <c r="E632" s="106"/>
      <c r="F632" s="106"/>
    </row>
    <row r="633" spans="3:6" s="108" customFormat="1" x14ac:dyDescent="0.3">
      <c r="C633" s="106"/>
      <c r="D633" s="106"/>
      <c r="E633" s="106"/>
      <c r="F633" s="106"/>
    </row>
    <row r="634" spans="3:6" s="108" customFormat="1" x14ac:dyDescent="0.3">
      <c r="C634" s="106"/>
      <c r="D634" s="106"/>
      <c r="E634" s="106"/>
      <c r="F634" s="106"/>
    </row>
    <row r="635" spans="3:6" s="108" customFormat="1" x14ac:dyDescent="0.3">
      <c r="C635" s="106"/>
      <c r="D635" s="106"/>
      <c r="E635" s="106"/>
      <c r="F635" s="106"/>
    </row>
    <row r="636" spans="3:6" s="108" customFormat="1" x14ac:dyDescent="0.3">
      <c r="C636" s="106"/>
      <c r="D636" s="106"/>
      <c r="E636" s="106"/>
      <c r="F636" s="106"/>
    </row>
    <row r="637" spans="3:6" s="108" customFormat="1" x14ac:dyDescent="0.3">
      <c r="C637" s="106"/>
      <c r="D637" s="106"/>
      <c r="E637" s="106"/>
      <c r="F637" s="106"/>
    </row>
    <row r="638" spans="3:6" s="108" customFormat="1" x14ac:dyDescent="0.3">
      <c r="C638" s="106"/>
      <c r="D638" s="106"/>
      <c r="E638" s="106"/>
      <c r="F638" s="106"/>
    </row>
    <row r="639" spans="3:6" s="108" customFormat="1" x14ac:dyDescent="0.3">
      <c r="C639" s="106"/>
      <c r="D639" s="106"/>
      <c r="E639" s="106"/>
      <c r="F639" s="106"/>
    </row>
    <row r="640" spans="3:6" s="108" customFormat="1" x14ac:dyDescent="0.3">
      <c r="C640" s="106"/>
      <c r="D640" s="106"/>
      <c r="E640" s="106"/>
      <c r="F640" s="106"/>
    </row>
    <row r="641" spans="3:6" s="108" customFormat="1" x14ac:dyDescent="0.3">
      <c r="C641" s="106"/>
      <c r="D641" s="106"/>
      <c r="E641" s="106"/>
      <c r="F641" s="106"/>
    </row>
    <row r="642" spans="3:6" s="108" customFormat="1" x14ac:dyDescent="0.3">
      <c r="C642" s="106"/>
      <c r="D642" s="106"/>
      <c r="E642" s="106"/>
      <c r="F642" s="106"/>
    </row>
    <row r="643" spans="3:6" s="108" customFormat="1" x14ac:dyDescent="0.3">
      <c r="C643" s="106"/>
      <c r="D643" s="106"/>
      <c r="E643" s="106"/>
      <c r="F643" s="106"/>
    </row>
    <row r="644" spans="3:6" s="108" customFormat="1" x14ac:dyDescent="0.3">
      <c r="C644" s="106"/>
      <c r="D644" s="106"/>
      <c r="E644" s="106"/>
      <c r="F644" s="106"/>
    </row>
    <row r="645" spans="3:6" s="108" customFormat="1" x14ac:dyDescent="0.3">
      <c r="C645" s="106"/>
      <c r="D645" s="106"/>
      <c r="E645" s="106"/>
      <c r="F645" s="106"/>
    </row>
    <row r="646" spans="3:6" s="108" customFormat="1" x14ac:dyDescent="0.3">
      <c r="C646" s="106"/>
      <c r="D646" s="106"/>
      <c r="E646" s="106"/>
      <c r="F646" s="106"/>
    </row>
    <row r="647" spans="3:6" s="108" customFormat="1" x14ac:dyDescent="0.3">
      <c r="C647" s="106"/>
      <c r="D647" s="106"/>
      <c r="E647" s="106"/>
      <c r="F647" s="106"/>
    </row>
    <row r="648" spans="3:6" s="108" customFormat="1" x14ac:dyDescent="0.3">
      <c r="C648" s="106"/>
      <c r="D648" s="106"/>
      <c r="E648" s="106"/>
      <c r="F648" s="106"/>
    </row>
    <row r="649" spans="3:6" s="108" customFormat="1" x14ac:dyDescent="0.3">
      <c r="C649" s="106"/>
      <c r="D649" s="106"/>
      <c r="E649" s="106"/>
      <c r="F649" s="106"/>
    </row>
    <row r="650" spans="3:6" s="108" customFormat="1" x14ac:dyDescent="0.3">
      <c r="C650" s="106"/>
      <c r="D650" s="106"/>
      <c r="E650" s="106"/>
      <c r="F650" s="106"/>
    </row>
    <row r="651" spans="3:6" s="108" customFormat="1" x14ac:dyDescent="0.3">
      <c r="C651" s="106"/>
      <c r="D651" s="106"/>
      <c r="E651" s="106"/>
      <c r="F651" s="106"/>
    </row>
    <row r="652" spans="3:6" s="108" customFormat="1" x14ac:dyDescent="0.3">
      <c r="C652" s="106"/>
      <c r="D652" s="106"/>
      <c r="E652" s="106"/>
      <c r="F652" s="106"/>
    </row>
    <row r="653" spans="3:6" s="108" customFormat="1" x14ac:dyDescent="0.3">
      <c r="C653" s="106"/>
      <c r="D653" s="106"/>
      <c r="E653" s="106"/>
      <c r="F653" s="106"/>
    </row>
    <row r="654" spans="3:6" s="108" customFormat="1" x14ac:dyDescent="0.3">
      <c r="C654" s="106"/>
      <c r="D654" s="106"/>
      <c r="E654" s="106"/>
      <c r="F654" s="106"/>
    </row>
    <row r="655" spans="3:6" s="108" customFormat="1" x14ac:dyDescent="0.3">
      <c r="C655" s="106"/>
      <c r="D655" s="106"/>
      <c r="E655" s="106"/>
      <c r="F655" s="106"/>
    </row>
    <row r="656" spans="3:6" s="108" customFormat="1" x14ac:dyDescent="0.3">
      <c r="C656" s="106"/>
      <c r="D656" s="106"/>
      <c r="E656" s="106"/>
      <c r="F656" s="106"/>
    </row>
    <row r="657" spans="3:6" s="108" customFormat="1" x14ac:dyDescent="0.3">
      <c r="C657" s="106"/>
      <c r="D657" s="106"/>
      <c r="E657" s="106"/>
      <c r="F657" s="106"/>
    </row>
    <row r="658" spans="3:6" s="108" customFormat="1" x14ac:dyDescent="0.3">
      <c r="C658" s="106"/>
      <c r="D658" s="106"/>
      <c r="E658" s="106"/>
      <c r="F658" s="106"/>
    </row>
    <row r="659" spans="3:6" s="108" customFormat="1" x14ac:dyDescent="0.3">
      <c r="C659" s="106"/>
      <c r="D659" s="106"/>
      <c r="E659" s="106"/>
      <c r="F659" s="106"/>
    </row>
    <row r="660" spans="3:6" s="108" customFormat="1" x14ac:dyDescent="0.3">
      <c r="C660" s="106"/>
      <c r="D660" s="106"/>
      <c r="E660" s="106"/>
      <c r="F660" s="106"/>
    </row>
    <row r="661" spans="3:6" s="108" customFormat="1" x14ac:dyDescent="0.3">
      <c r="C661" s="106"/>
      <c r="D661" s="106"/>
      <c r="E661" s="106"/>
      <c r="F661" s="106"/>
    </row>
    <row r="662" spans="3:6" s="108" customFormat="1" x14ac:dyDescent="0.3">
      <c r="C662" s="106"/>
      <c r="D662" s="106"/>
      <c r="E662" s="106"/>
      <c r="F662" s="106"/>
    </row>
    <row r="663" spans="3:6" s="108" customFormat="1" x14ac:dyDescent="0.3">
      <c r="C663" s="106"/>
      <c r="D663" s="106"/>
      <c r="E663" s="106"/>
      <c r="F663" s="106"/>
    </row>
    <row r="664" spans="3:6" s="108" customFormat="1" x14ac:dyDescent="0.3">
      <c r="C664" s="106"/>
      <c r="D664" s="106"/>
      <c r="E664" s="106"/>
      <c r="F664" s="106"/>
    </row>
    <row r="665" spans="3:6" s="108" customFormat="1" x14ac:dyDescent="0.3">
      <c r="C665" s="106"/>
      <c r="D665" s="106"/>
      <c r="E665" s="106"/>
      <c r="F665" s="106"/>
    </row>
    <row r="666" spans="3:6" s="108" customFormat="1" x14ac:dyDescent="0.3">
      <c r="C666" s="106"/>
      <c r="D666" s="106"/>
      <c r="E666" s="106"/>
      <c r="F666" s="106"/>
    </row>
    <row r="667" spans="3:6" s="108" customFormat="1" x14ac:dyDescent="0.3">
      <c r="C667" s="106"/>
      <c r="D667" s="106"/>
      <c r="E667" s="106"/>
      <c r="F667" s="106"/>
    </row>
    <row r="668" spans="3:6" s="108" customFormat="1" x14ac:dyDescent="0.3">
      <c r="C668" s="106"/>
      <c r="D668" s="106"/>
      <c r="E668" s="106"/>
      <c r="F668" s="106"/>
    </row>
    <row r="669" spans="3:6" s="108" customFormat="1" x14ac:dyDescent="0.3">
      <c r="C669" s="106"/>
      <c r="D669" s="106"/>
      <c r="E669" s="106"/>
      <c r="F669" s="106"/>
    </row>
    <row r="670" spans="3:6" s="108" customFormat="1" x14ac:dyDescent="0.3">
      <c r="C670" s="106"/>
      <c r="D670" s="106"/>
      <c r="E670" s="106"/>
      <c r="F670" s="106"/>
    </row>
    <row r="671" spans="3:6" s="108" customFormat="1" x14ac:dyDescent="0.3">
      <c r="C671" s="106"/>
      <c r="D671" s="106"/>
      <c r="E671" s="106"/>
      <c r="F671" s="106"/>
    </row>
    <row r="672" spans="3:6" s="108" customFormat="1" x14ac:dyDescent="0.3">
      <c r="C672" s="106"/>
      <c r="D672" s="106"/>
      <c r="E672" s="106"/>
      <c r="F672" s="106"/>
    </row>
    <row r="673" spans="3:6" s="108" customFormat="1" x14ac:dyDescent="0.3">
      <c r="C673" s="106"/>
      <c r="D673" s="106"/>
      <c r="E673" s="106"/>
      <c r="F673" s="106"/>
    </row>
    <row r="674" spans="3:6" s="108" customFormat="1" x14ac:dyDescent="0.3">
      <c r="C674" s="106"/>
      <c r="D674" s="106"/>
      <c r="E674" s="106"/>
      <c r="F674" s="106"/>
    </row>
    <row r="675" spans="3:6" s="108" customFormat="1" x14ac:dyDescent="0.3">
      <c r="C675" s="106"/>
      <c r="D675" s="106"/>
      <c r="E675" s="106"/>
      <c r="F675" s="106"/>
    </row>
    <row r="676" spans="3:6" s="108" customFormat="1" x14ac:dyDescent="0.3">
      <c r="C676" s="106"/>
      <c r="D676" s="106"/>
      <c r="E676" s="106"/>
      <c r="F676" s="106"/>
    </row>
    <row r="677" spans="3:6" s="108" customFormat="1" x14ac:dyDescent="0.3">
      <c r="C677" s="106"/>
      <c r="D677" s="106"/>
      <c r="E677" s="106"/>
      <c r="F677" s="106"/>
    </row>
    <row r="678" spans="3:6" s="108" customFormat="1" x14ac:dyDescent="0.3">
      <c r="C678" s="106"/>
      <c r="D678" s="106"/>
      <c r="E678" s="106"/>
      <c r="F678" s="106"/>
    </row>
    <row r="679" spans="3:6" s="108" customFormat="1" x14ac:dyDescent="0.3">
      <c r="C679" s="106"/>
      <c r="D679" s="106"/>
      <c r="E679" s="106"/>
      <c r="F679" s="106"/>
    </row>
    <row r="680" spans="3:6" s="108" customFormat="1" x14ac:dyDescent="0.3">
      <c r="C680" s="106"/>
      <c r="D680" s="106"/>
      <c r="E680" s="106"/>
      <c r="F680" s="106"/>
    </row>
    <row r="681" spans="3:6" s="108" customFormat="1" x14ac:dyDescent="0.3">
      <c r="C681" s="106"/>
      <c r="D681" s="106"/>
      <c r="E681" s="106"/>
      <c r="F681" s="106"/>
    </row>
    <row r="682" spans="3:6" s="108" customFormat="1" x14ac:dyDescent="0.3">
      <c r="C682" s="106"/>
      <c r="D682" s="106"/>
      <c r="E682" s="106"/>
      <c r="F682" s="106"/>
    </row>
    <row r="683" spans="3:6" s="108" customFormat="1" x14ac:dyDescent="0.3">
      <c r="C683" s="106"/>
      <c r="D683" s="106"/>
      <c r="E683" s="106"/>
      <c r="F683" s="106"/>
    </row>
    <row r="684" spans="3:6" s="108" customFormat="1" x14ac:dyDescent="0.3">
      <c r="C684" s="106"/>
      <c r="D684" s="106"/>
      <c r="E684" s="106"/>
      <c r="F684" s="106"/>
    </row>
    <row r="685" spans="3:6" s="108" customFormat="1" x14ac:dyDescent="0.3">
      <c r="C685" s="106"/>
      <c r="D685" s="106"/>
      <c r="E685" s="106"/>
      <c r="F685" s="106"/>
    </row>
    <row r="686" spans="3:6" s="108" customFormat="1" x14ac:dyDescent="0.3">
      <c r="C686" s="106"/>
      <c r="D686" s="106"/>
      <c r="E686" s="106"/>
      <c r="F686" s="106"/>
    </row>
    <row r="687" spans="3:6" s="108" customFormat="1" x14ac:dyDescent="0.3">
      <c r="C687" s="106"/>
      <c r="D687" s="106"/>
      <c r="E687" s="106"/>
      <c r="F687" s="106"/>
    </row>
    <row r="688" spans="3:6" s="108" customFormat="1" x14ac:dyDescent="0.3">
      <c r="C688" s="106"/>
      <c r="D688" s="106"/>
      <c r="E688" s="106"/>
      <c r="F688" s="106"/>
    </row>
    <row r="689" spans="3:11" s="108" customFormat="1" x14ac:dyDescent="0.3">
      <c r="C689" s="106"/>
      <c r="D689" s="106"/>
      <c r="E689" s="106"/>
      <c r="F689" s="106"/>
    </row>
    <row r="690" spans="3:11" s="108" customFormat="1" x14ac:dyDescent="0.3">
      <c r="C690" s="106"/>
      <c r="D690" s="106"/>
      <c r="E690" s="106"/>
      <c r="F690" s="106"/>
    </row>
    <row r="691" spans="3:11" s="108" customFormat="1" x14ac:dyDescent="0.3">
      <c r="C691" s="106"/>
      <c r="D691" s="106"/>
      <c r="E691" s="106"/>
      <c r="F691" s="106"/>
    </row>
    <row r="692" spans="3:11" s="108" customFormat="1" x14ac:dyDescent="0.3">
      <c r="C692" s="106"/>
      <c r="D692" s="106"/>
      <c r="E692" s="106"/>
      <c r="F692" s="106"/>
    </row>
    <row r="693" spans="3:11" s="108" customFormat="1" x14ac:dyDescent="0.3">
      <c r="C693" s="106"/>
      <c r="D693" s="106"/>
      <c r="E693" s="106"/>
      <c r="F693" s="106"/>
    </row>
    <row r="694" spans="3:11" s="108" customFormat="1" x14ac:dyDescent="0.3">
      <c r="C694" s="106"/>
      <c r="D694" s="106"/>
      <c r="E694" s="106"/>
      <c r="F694" s="106"/>
    </row>
    <row r="695" spans="3:11" s="108" customFormat="1" x14ac:dyDescent="0.3">
      <c r="C695" s="106"/>
      <c r="D695" s="106"/>
      <c r="E695" s="106"/>
      <c r="F695" s="106"/>
    </row>
    <row r="696" spans="3:11" s="108" customFormat="1" x14ac:dyDescent="0.3">
      <c r="C696" s="106"/>
      <c r="D696" s="106"/>
      <c r="E696" s="106"/>
      <c r="F696" s="106"/>
    </row>
    <row r="697" spans="3:11" s="108" customFormat="1" x14ac:dyDescent="0.3">
      <c r="C697" s="106"/>
      <c r="D697" s="106"/>
      <c r="E697" s="106"/>
      <c r="F697" s="106"/>
    </row>
    <row r="698" spans="3:11" s="108" customFormat="1" x14ac:dyDescent="0.3">
      <c r="C698" s="106"/>
      <c r="D698" s="106"/>
      <c r="E698" s="106"/>
      <c r="F698" s="106"/>
    </row>
    <row r="699" spans="3:11" s="108" customFormat="1" x14ac:dyDescent="0.3">
      <c r="C699" s="106"/>
      <c r="D699" s="106"/>
      <c r="E699" s="106"/>
      <c r="F699" s="106"/>
    </row>
    <row r="700" spans="3:11" s="108" customFormat="1" x14ac:dyDescent="0.3">
      <c r="C700" s="106"/>
      <c r="D700" s="106"/>
      <c r="E700" s="106"/>
      <c r="F700" s="106"/>
    </row>
    <row r="701" spans="3:11" s="108" customFormat="1" x14ac:dyDescent="0.3">
      <c r="C701" s="106"/>
      <c r="D701" s="106"/>
      <c r="E701" s="106"/>
      <c r="F701" s="106"/>
    </row>
    <row r="702" spans="3:11" s="108" customFormat="1" x14ac:dyDescent="0.3">
      <c r="C702" s="106"/>
      <c r="D702" s="106"/>
      <c r="E702" s="106"/>
      <c r="F702" s="106"/>
    </row>
    <row r="703" spans="3:11" s="108" customFormat="1" x14ac:dyDescent="0.3">
      <c r="C703" s="106"/>
      <c r="D703" s="106"/>
      <c r="E703" s="106"/>
      <c r="F703" s="106"/>
    </row>
    <row r="704" spans="3:11" s="108" customFormat="1" x14ac:dyDescent="0.3">
      <c r="C704" s="106"/>
      <c r="D704" s="106"/>
      <c r="E704" s="106"/>
      <c r="F704" s="106"/>
      <c r="J704" s="106"/>
      <c r="K704" s="106"/>
    </row>
    <row r="705" spans="1:11" s="108" customFormat="1" x14ac:dyDescent="0.3">
      <c r="C705" s="106"/>
      <c r="D705" s="106"/>
      <c r="E705" s="106"/>
      <c r="F705" s="106"/>
      <c r="J705" s="106"/>
      <c r="K705" s="106"/>
    </row>
    <row r="706" spans="1:11" x14ac:dyDescent="0.3">
      <c r="A706" s="108"/>
      <c r="B706" s="108"/>
      <c r="G706" s="108"/>
      <c r="H706" s="108"/>
      <c r="I706" s="108"/>
    </row>
    <row r="707" spans="1:11" x14ac:dyDescent="0.3">
      <c r="A707" s="108"/>
      <c r="B707" s="108"/>
      <c r="G707" s="108"/>
      <c r="H707" s="108"/>
      <c r="I707" s="108"/>
    </row>
    <row r="708" spans="1:11" x14ac:dyDescent="0.3">
      <c r="A708" s="108"/>
      <c r="B708" s="108"/>
      <c r="G708" s="108"/>
      <c r="H708" s="108"/>
      <c r="I708" s="108"/>
    </row>
    <row r="709" spans="1:11" x14ac:dyDescent="0.3">
      <c r="A709" s="108"/>
      <c r="B709" s="108"/>
      <c r="G709" s="108"/>
      <c r="H709" s="108"/>
      <c r="I709" s="108"/>
    </row>
    <row r="710" spans="1:11" x14ac:dyDescent="0.3">
      <c r="A710" s="108"/>
      <c r="B710" s="108"/>
      <c r="G710" s="108"/>
      <c r="H710" s="108"/>
      <c r="I710" s="108"/>
    </row>
    <row r="711" spans="1:11" x14ac:dyDescent="0.3">
      <c r="A711" s="108"/>
      <c r="B711" s="108"/>
      <c r="G711" s="108"/>
      <c r="H711" s="108"/>
      <c r="I711" s="108"/>
    </row>
    <row r="712" spans="1:11" x14ac:dyDescent="0.3">
      <c r="A712" s="108"/>
      <c r="B712" s="108"/>
      <c r="G712" s="108"/>
      <c r="H712" s="108"/>
      <c r="I712" s="108"/>
    </row>
    <row r="713" spans="1:11" x14ac:dyDescent="0.3">
      <c r="A713" s="108"/>
      <c r="B713" s="108"/>
      <c r="G713" s="108"/>
      <c r="H713" s="108"/>
      <c r="I713" s="108"/>
    </row>
    <row r="714" spans="1:11" x14ac:dyDescent="0.3">
      <c r="A714" s="108"/>
      <c r="B714" s="108"/>
      <c r="G714" s="108"/>
      <c r="H714" s="108"/>
      <c r="I714" s="108"/>
    </row>
    <row r="715" spans="1:11" x14ac:dyDescent="0.3">
      <c r="A715" s="108"/>
      <c r="B715" s="108"/>
      <c r="G715" s="108"/>
      <c r="H715" s="108"/>
      <c r="I715" s="108"/>
    </row>
    <row r="716" spans="1:11" x14ac:dyDescent="0.3">
      <c r="A716" s="108"/>
      <c r="B716" s="108"/>
      <c r="G716" s="108"/>
      <c r="H716" s="108"/>
      <c r="I716" s="108"/>
    </row>
  </sheetData>
  <sheetProtection selectLockedCells="1"/>
  <autoFilter ref="F4:F91" xr:uid="{80326072-EF3C-48C0-B574-8B75CCB4B73A}"/>
  <mergeCells count="2">
    <mergeCell ref="A1:B1"/>
    <mergeCell ref="C6:C7"/>
  </mergeCells>
  <conditionalFormatting sqref="C8">
    <cfRule type="cellIs" dxfId="119" priority="6" operator="equal">
      <formula>"Not Applicable"</formula>
    </cfRule>
    <cfRule type="cellIs" dxfId="118" priority="7" operator="equal">
      <formula>"Not Started"</formula>
    </cfRule>
    <cfRule type="cellIs" dxfId="117" priority="8" operator="equal">
      <formula>"Low level of progress "</formula>
    </cfRule>
    <cfRule type="cellIs" dxfId="116" priority="9" operator="equal">
      <formula>"Significant Progress"</formula>
    </cfRule>
    <cfRule type="cellIs" dxfId="115" priority="10" operator="equal">
      <formula>"Area of Excellence"</formula>
    </cfRule>
  </conditionalFormatting>
  <conditionalFormatting sqref="C9:C14">
    <cfRule type="cellIs" dxfId="114" priority="1" operator="equal">
      <formula>"Not Applicable"</formula>
    </cfRule>
    <cfRule type="cellIs" dxfId="113" priority="2" operator="equal">
      <formula>"Not Started"</formula>
    </cfRule>
    <cfRule type="cellIs" dxfId="112" priority="3" operator="equal">
      <formula>"Low level of progress "</formula>
    </cfRule>
    <cfRule type="cellIs" dxfId="111" priority="4" operator="equal">
      <formula>"Significant Progress"</formula>
    </cfRule>
    <cfRule type="cellIs" dxfId="110" priority="5" operator="equal">
      <formula>"Area of Excellence"</formula>
    </cfRule>
  </conditionalFormatting>
  <dataValidations count="1">
    <dataValidation type="list" allowBlank="1" showInputMessage="1" showErrorMessage="1" sqref="F5:F16" xr:uid="{8B43EEE1-98AA-4316-862A-E992D54C2C4D}">
      <formula1>"Area of excellence, Significant progress, Low level of progress, Not started, Not applicable"</formula1>
    </dataValidation>
  </dataValidations>
  <hyperlinks>
    <hyperlink ref="C10" r:id="rId1" xr:uid="{52710B33-3715-4AEC-ADDC-A95F30AAA292}"/>
    <hyperlink ref="C11" r:id="rId2" xr:uid="{6E1D64B2-C60F-45B0-924E-5B6CF35DDB24}"/>
    <hyperlink ref="C12" r:id="rId3" xr:uid="{DBF4AFE6-ABDC-4218-AB09-F4EBB0783FD2}"/>
    <hyperlink ref="C13" r:id="rId4" xr:uid="{FED92A96-6D54-4151-A063-036AC3AA9D4C}"/>
  </hyperlinks>
  <pageMargins left="0.7" right="0.7" top="0.75" bottom="0.75" header="0.3" footer="0.3"/>
  <pageSetup paperSize="9" scale="33" fitToWidth="0"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4C901415-A330-4D41-AC3B-BA5429D74535}">
          <x14:formula1>
            <xm:f>'Data and Calculations'!$B$3:$B$7</xm:f>
          </x14:formula1>
          <xm:sqref>C8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04239-6B67-4873-81D3-6006F103E877}">
  <dimension ref="C2:K238"/>
  <sheetViews>
    <sheetView topLeftCell="A28" zoomScale="50" zoomScaleNormal="50" workbookViewId="0">
      <selection activeCell="S14" sqref="S14"/>
    </sheetView>
  </sheetViews>
  <sheetFormatPr defaultRowHeight="83.65" customHeight="1" x14ac:dyDescent="0.35"/>
  <cols>
    <col min="3" max="3" width="74.7265625" style="28" customWidth="1"/>
    <col min="4" max="4" width="147.453125" style="28" customWidth="1"/>
    <col min="5" max="5" width="48.54296875" style="28" customWidth="1"/>
    <col min="6" max="6" width="65.26953125" style="28" customWidth="1"/>
  </cols>
  <sheetData>
    <row r="2" spans="3:11" ht="83.65" customHeight="1" x14ac:dyDescent="0.35">
      <c r="D2" s="32"/>
    </row>
    <row r="4" spans="3:11" ht="83.65" customHeight="1" x14ac:dyDescent="1.35">
      <c r="C4" s="241" t="s">
        <v>175</v>
      </c>
      <c r="D4" s="242"/>
      <c r="E4" s="242"/>
      <c r="F4" s="242"/>
    </row>
    <row r="5" spans="3:11" ht="83.65" customHeight="1" x14ac:dyDescent="0.35">
      <c r="C5" s="6" t="s">
        <v>81</v>
      </c>
      <c r="D5" s="5" t="s">
        <v>82</v>
      </c>
      <c r="E5" s="33" t="s">
        <v>176</v>
      </c>
      <c r="F5" s="33" t="s">
        <v>177</v>
      </c>
    </row>
    <row r="6" spans="3:11" ht="83.65" customHeight="1" x14ac:dyDescent="0.5">
      <c r="C6" s="26" t="e" cm="1" vm="1">
        <f t="array" aca="1" ref="C6" ca="1">'JD and advertising the role'!A5:I11</f>
        <v>#VALUE!</v>
      </c>
      <c r="D6" s="27"/>
      <c r="E6" s="11"/>
      <c r="F6" s="38"/>
      <c r="G6" s="37"/>
      <c r="H6" s="37"/>
      <c r="I6" s="37"/>
      <c r="J6" s="37"/>
    </row>
    <row r="7" spans="3:11" ht="83.65" customHeight="1" x14ac:dyDescent="0.5">
      <c r="C7" s="16"/>
      <c r="D7" s="15"/>
      <c r="E7" s="11"/>
      <c r="F7" s="39"/>
      <c r="G7" s="37"/>
      <c r="H7" s="37"/>
      <c r="I7" s="37"/>
      <c r="J7" s="37"/>
    </row>
    <row r="8" spans="3:11" ht="83.65" customHeight="1" x14ac:dyDescent="0.5">
      <c r="C8" s="7"/>
      <c r="D8" s="12"/>
      <c r="E8" s="11"/>
      <c r="F8" s="40"/>
      <c r="G8" s="37"/>
      <c r="H8" s="37"/>
      <c r="I8" s="37"/>
      <c r="J8" s="37"/>
    </row>
    <row r="9" spans="3:11" ht="83.65" customHeight="1" x14ac:dyDescent="0.5">
      <c r="C9" s="17" t="str" cm="1">
        <f t="array" ref="C9:K11">'JD and advertising the role'!A12:I14</f>
        <v>Is there a point of contact for any clarification on either the job or the process?</v>
      </c>
      <c r="D9" s="14" t="str">
        <v xml:space="preserve">Offering this helps ensure a fair process for candidates external to the organisation and/or team, who may not be familiar with the priorities, stakeholders and team dynamics.
 </v>
      </c>
      <c r="E9" s="11" t="str">
        <v>https://www.england.nhs.uk/east-of-england/wp-content/uploads/sites/47/2021/10/NHSE-Recruitment-Research-Document-FINAL-2.2.pdf 
Offer information discussions for individuals to find out more about the role before they apply –and where appropriate make this part of the process</v>
      </c>
      <c r="F9" s="41">
        <v>0</v>
      </c>
      <c r="G9" s="37">
        <v>0</v>
      </c>
      <c r="H9" s="37">
        <v>0</v>
      </c>
      <c r="I9" s="37">
        <v>0</v>
      </c>
      <c r="J9" s="37">
        <v>0</v>
      </c>
      <c r="K9">
        <v>0</v>
      </c>
    </row>
    <row r="10" spans="3:11" ht="83.65" customHeight="1" x14ac:dyDescent="0.5">
      <c r="C10" s="3" t="str">
        <v>How do you consider the essential/desirable criteria for the role?  How many are essential and how many are desirable?</v>
      </c>
      <c r="D10" s="4" t="str">
        <v>One of the best ways to use a JD is to carefully consider the criteria required for the role. Research suggests that improving this process requires no more than six essential criteria for each job. This makes the role more attractive to diverse applicants. 
Too many essential criteria results in a lack of understanding of what is really essential to undertake the role. This can be off putting to candidates who have skills but have less belief in their own abilities.  Too many criteria can make it harder for recruitment panels to shortlist well. When there is too much information, our biases can take over.</v>
      </c>
      <c r="E10" s="11" t="str">
        <v xml:space="preserve">There is absolutely no reason why there should be more than six essential criteria to be tested. For example, in choosing Aspiring Directors for the NHS (2018-2020), the NHS used just six as follows:
■ Drives for better outcomes – taking action to improve the organisation’s ability to deliver in a sustainable way
■ Takes people with them – able to shape the arguments and rationale for each audience
■ Brings a learning mindset – a belief that people can learn, grow and improve
■ Speaking up – having the conviction and sense of purpose to speak up when it might be easier to refrain
■ Developing others – spotting potential and nurturing it
■ Creates a culture of inclusion- not just role modelling inclusion but creating a climate of inclusion
(Gateway Assessment Competency Interview Guide (2019). NHS Improvement.)
https://www.england.nhs.uk/east-of-england/wp-content/uploads/sites/47/2021/10/NHSE-Recruitment-Research-Document-FINAL-2.2.pdf </v>
      </c>
      <c r="F10" s="40">
        <v>0</v>
      </c>
      <c r="G10" s="37">
        <v>0</v>
      </c>
      <c r="H10" s="37">
        <v>0</v>
      </c>
      <c r="I10" s="37">
        <v>0</v>
      </c>
      <c r="J10" s="37">
        <v>0</v>
      </c>
      <c r="K10">
        <v>0</v>
      </c>
    </row>
    <row r="11" spans="3:11" ht="83.65" customHeight="1" x14ac:dyDescent="0.5">
      <c r="C11" s="13" t="str">
        <v>At point of advert do you state provisional interview dates?  Are you flexible in the event of any suitable candidates not being available?</v>
      </c>
      <c r="D11" s="14" t="str">
        <v>Providing interview dates at point of advert allows those with caring responsibilities and/or other restrictions enough time to prepare alternative care and/or cover.
Being flexible in the event that a candidate is not available for interview when planned can open up to more diverse candidates.  Health and Social Care are seeing large increases in International Recruitment and so being flexible to virtual interviews as well as amended dates will support this recruitment.</v>
      </c>
      <c r="E11" s="11">
        <v>0</v>
      </c>
      <c r="F11" s="42">
        <v>0</v>
      </c>
      <c r="G11" s="37">
        <v>0</v>
      </c>
      <c r="H11" s="37">
        <v>0</v>
      </c>
      <c r="I11" s="37">
        <v>0</v>
      </c>
      <c r="J11" s="37">
        <v>0</v>
      </c>
      <c r="K11">
        <v>0</v>
      </c>
    </row>
    <row r="12" spans="3:11" ht="83.65" customHeight="1" x14ac:dyDescent="0.5">
      <c r="C12" s="13" t="str" cm="1">
        <f t="array" ref="C12:K12">Interview!A11:I11</f>
        <v xml:space="preserve">How do you ensure your interview panels are diverse? </v>
      </c>
      <c r="D12" s="13" t="str">
        <v xml:space="preserve">Diverse candidates need to see more than images or statistics on your website which promise diversity and inclusion. They want to understand, from the perspective of the colleague, what it’s really like to work at your organisation as a diverse colleague.  
Providing training to employees conducting interviews, and ensuring panel member diversity can provide the opportunity to hear answers in 
different ways, to offer different insights and ultimately contribute to the ‘picture’ of the candidate, that is created throughout the 
interview process. </v>
      </c>
      <c r="E12" s="11" t="str">
        <v>What action can be taken to improve fairness in the interview process?
https://www.england.nhs.uk/east-of-england/wp-content/uploads/sites/47/2021/10/NHS-Practitioners-Guide-If-Your-Face-Fits_FINAL-2.pdf</v>
      </c>
      <c r="F12" s="44">
        <v>0</v>
      </c>
      <c r="G12" s="37">
        <v>0</v>
      </c>
      <c r="H12" s="37">
        <v>0</v>
      </c>
      <c r="I12" s="37">
        <v>0</v>
      </c>
      <c r="J12" s="37">
        <v>0</v>
      </c>
      <c r="K12">
        <v>0</v>
      </c>
    </row>
    <row r="13" spans="3:11" ht="83.65" customHeight="1" x14ac:dyDescent="0.5">
      <c r="C13" s="44" t="str" cm="1">
        <f t="array" ref="C13:K14">'Longlisting and Shortlisting'!A5:I6</f>
        <v>How many sit on your longlisting/shortlisting panels?  Are they independent?</v>
      </c>
      <c r="D13" s="44" t="str">
        <v>It has been suggested shortlisting should comprise of 3 or more members – fewer people provide more opportunity for bias. 
Shortlisting panel members should not be drawn from the  recruiting department. Use an independent panel member who can objectively contribute and can make decisions more objective. 
When shortlisting process is not carried out independently by panel members, members of the recruitment panel may be influenced by each other during the 
shortlisting process.</v>
      </c>
      <c r="E13" s="11" t="str">
        <v>Both NHS and Skills for Care have a wide range of documents, articles and resources available to support with recruitment and selection to prevent bias
https://www.england.nhs.uk/east-of-england/wp-content/uploads/sites/47/2021/10/NHS-Practitioners-Guide-If-Your-Face-Fits_FINAL-2.pdf 
https://www.skillsforcare.org.uk/Recruitment-support/Application-and-selection-process/Application-and-selection-process.aspx</v>
      </c>
      <c r="F13" s="44">
        <v>0</v>
      </c>
      <c r="G13" s="37">
        <v>0</v>
      </c>
      <c r="H13" s="37">
        <v>0</v>
      </c>
      <c r="I13" s="37">
        <v>0</v>
      </c>
      <c r="J13" s="37">
        <v>0</v>
      </c>
      <c r="K13">
        <v>0</v>
      </c>
    </row>
    <row r="14" spans="3:11" ht="83.65" customHeight="1" x14ac:dyDescent="0.5">
      <c r="C14" s="36" t="str">
        <v>Have the long/shortlisting panels received recent training (debiasing and recruitement / similar)</v>
      </c>
      <c r="D14" s="36" t="str">
        <v xml:space="preserve">Panels should have recent (within 12 months) training so that they understand biases and are mature enough and able to speak about the potential for their own biases in the process. </v>
      </c>
      <c r="E14" s="11" t="str">
        <v xml:space="preserve">The best way to prevent yourself from succumbing to unconscious biases is to become aware of them and take action to prevent them when recruiting, hiring and retaining employees.  
This guide explains what ‘unconscious bias’ is and provides a selection of ways you can avoid it when recruiting.  https://builtin.com/diversity-inclusion/unconscious-bias-examples </v>
      </c>
      <c r="F14" s="36">
        <v>0</v>
      </c>
      <c r="G14" s="37">
        <v>0</v>
      </c>
      <c r="H14" s="37">
        <v>0</v>
      </c>
      <c r="I14" s="37">
        <v>0</v>
      </c>
      <c r="J14" s="37">
        <v>0</v>
      </c>
      <c r="K14">
        <v>0</v>
      </c>
    </row>
    <row r="15" spans="3:11" ht="62.25" customHeight="1" x14ac:dyDescent="0.5">
      <c r="C15" s="44" t="str" cm="1">
        <f t="array" ref="C15:K15">'Longlisting and Shortlisting'!A8:I8</f>
        <v>How do you long/shortlist?  What criteria?</v>
      </c>
      <c r="D15" s="44" t="str">
        <v>Not using the essential criteria to score candidates enables bias to be brought into the shortlisting process.
Don’t shortlist on the basis of the number of candidates that there is time to interview. This reduces the shortlist to time constraints and can remove eligible candidates from the process. 
Use a structured approach to go through each candidate based on the shortlisting criteria. The panel should score against the criteria independently before the shortlisting panel meets, ensuring more independent choice and less group influence.</v>
      </c>
      <c r="E15" s="11" t="str">
        <v xml:space="preserve">NHS Improving the shortlisting process
https://www.england.nhs.uk/east-of-england/wp-content/uploads/sites/47/2021/10/NHS-Practitioners-Guide-If-Your-Face-Fits_FINAL-2.pdf </v>
      </c>
      <c r="F15" s="44">
        <v>0</v>
      </c>
      <c r="G15" s="37">
        <v>0</v>
      </c>
      <c r="H15" s="37">
        <v>0</v>
      </c>
      <c r="I15" s="37">
        <v>0</v>
      </c>
      <c r="J15" s="37">
        <v>0</v>
      </c>
      <c r="K15">
        <v>0</v>
      </c>
    </row>
    <row r="16" spans="3:11" ht="83.65" customHeight="1" x14ac:dyDescent="0.5">
      <c r="C16" s="44" t="str" cm="1">
        <f t="array" ref="C16:K16">'Induction and Onboarding'!A6:I6</f>
        <v>How quickly do you put your staff through induction?</v>
      </c>
      <c r="D16" s="44" t="str">
        <v>If for some roles, Individuals are left to forge their own path to discover their role and its expectations, this might inhibit their performance.   Induction should start (at the very latest) on the first day of employment.</v>
      </c>
      <c r="E16" s="11">
        <v>0</v>
      </c>
      <c r="F16" s="44">
        <v>0</v>
      </c>
      <c r="G16" s="37">
        <v>0</v>
      </c>
      <c r="H16" s="37">
        <v>0</v>
      </c>
      <c r="I16" s="37">
        <v>0</v>
      </c>
      <c r="J16" s="37">
        <v>0</v>
      </c>
      <c r="K16">
        <v>0</v>
      </c>
    </row>
    <row r="17" spans="3:11" ht="83.65" customHeight="1" x14ac:dyDescent="0.55000000000000004">
      <c r="C17" s="36"/>
      <c r="D17" s="36"/>
      <c r="E17" s="36"/>
      <c r="F17" s="25"/>
    </row>
    <row r="18" spans="3:11" ht="83.65" customHeight="1" x14ac:dyDescent="1.35">
      <c r="C18" s="241" t="s">
        <v>178</v>
      </c>
      <c r="D18" s="242"/>
      <c r="E18" s="242"/>
      <c r="F18" s="242"/>
    </row>
    <row r="19" spans="3:11" ht="83.65" customHeight="1" x14ac:dyDescent="0.5">
      <c r="C19" s="36" t="str" cm="1">
        <f t="array" ref="C19:K19">Interview!A7:I7</f>
        <v>Do you offer a mix of face to face and virtual interviews?</v>
      </c>
      <c r="D19" s="36" t="str">
        <v>A study performed by the Degroote School of Business at McMaster University in Ontario suggests that job applicants who were interviewed using video conferencing platforms were less likely to get the job compared to the ones who underwent face-to-face interviews. 
On the other hand, the same research points out that interviewers who use online interview methods may be regarded as less trustworthy and personable by the candidates, which means that the candidate might feel tempted to refuse a job offer.
Online interviews also bring about the potential issue of technological disadvantages, as not every candidate may own a device capable of online interviews or may not be a tech savvy person at all. Virtual interview processes can increase bias – panel members 
might note the background of applicant, distractions etc. - these factors need to be recognised and dismissed.
It also should be noted there are many benefits to virtual interviews such as increasing the diversity of panel members due to ease of access.  Many candidates prefer the option of virtual interviews, particularly when having caring responsibilities, health restrictions and/or the cost implications associated with travel in today's difficult economic climate.  In addition to the pevious justification reduced travel fits well with many organisation's greener policies and reducing the carbon footprint.
Hard to recruit to posts - talent pools are often increased due to encouraging candidates from a larger geographic area.  Those wishing to increase their worklife balance will be encouraged to apply when organisations recognise the reality of role requirements i.e. not needing to be 'present' to achieve outcomes and objectives.</v>
      </c>
      <c r="E19" s="43" t="str">
        <v>Personal interviews are still a good way of gathering information on candidates, as the interviewer has the chance to watch the body language and non-verbal behaviour of the candidate. Recruiters have more flexibility when it comes to connecting the dots. Spontaneous answers sometimes fail to show up from a candidate when they know they might be recorded, as it adds an extra level of stress that doesn’t exist in face-to-face interviews.</v>
      </c>
      <c r="F19" s="36">
        <v>0</v>
      </c>
      <c r="G19" s="37">
        <v>0</v>
      </c>
      <c r="H19" s="37">
        <v>0</v>
      </c>
      <c r="I19" s="37">
        <v>0</v>
      </c>
      <c r="J19" s="37">
        <v>0</v>
      </c>
      <c r="K19">
        <v>0</v>
      </c>
    </row>
    <row r="20" spans="3:11" ht="83.65" customHeight="1" x14ac:dyDescent="0.5">
      <c r="C20" s="44" t="str" cm="1">
        <f t="array" ref="C20:K20">'Longlisting and Shortlisting'!A7:I7</f>
        <v>How much time do you allow for long/shortlisting?</v>
      </c>
      <c r="D20" s="44" t="str">
        <v>Shortlisting that is done hastily is more open to bias. Potential for relevant candidates to be missed.</v>
      </c>
      <c r="E20" s="11" t="str">
        <v>Improving the shortlisting process - NHS Practitioners Guide
https://www.england.nhs.uk/east-of-england/wp-content/uploads/sites/47/2021/10/NHS-Practitioners-Guide-If-Your-Face-Fits_FINAL-2.pdf</v>
      </c>
      <c r="F20" s="44">
        <v>0</v>
      </c>
      <c r="G20" s="37">
        <v>0</v>
      </c>
      <c r="H20" s="37">
        <v>0</v>
      </c>
      <c r="I20" s="37">
        <v>0</v>
      </c>
      <c r="J20" s="37">
        <v>0</v>
      </c>
      <c r="K20">
        <v>0</v>
      </c>
    </row>
    <row r="21" spans="3:11" ht="83.65" customHeight="1" x14ac:dyDescent="0.5">
      <c r="C21" s="36"/>
      <c r="D21" s="36"/>
      <c r="E21" s="11"/>
      <c r="F21" s="36"/>
      <c r="G21" s="37"/>
      <c r="H21" s="37"/>
      <c r="I21" s="37"/>
      <c r="J21" s="37"/>
    </row>
    <row r="22" spans="3:11" ht="83.65" customHeight="1" x14ac:dyDescent="0.5">
      <c r="C22" s="44" t="str" cm="1">
        <f t="array" ref="C22:K22">'Longlisting and Shortlisting'!A9:I9</f>
        <v>Do you follow anonymised recruitment processes?</v>
      </c>
      <c r="D22" s="44" t="str">
        <v xml:space="preserve">Use of an anonymised recruitment process (removal of personal information such as name, gender, ethnicity, and where qualifications were obtained) may reduce opportunities to employ bias and may improve the diversity of shortlisting. </v>
      </c>
      <c r="E22" s="11" t="str">
        <v>https://www.england.nhs.uk/east-of-england/wp-content/uploads/sites/47/2021/10/NHS-Practitioners-Guide-If-Your-Face-Fits_FINAL-2.pdf</v>
      </c>
      <c r="F22" s="44">
        <v>0</v>
      </c>
      <c r="G22" s="37">
        <v>0</v>
      </c>
      <c r="H22" s="37">
        <v>0</v>
      </c>
      <c r="I22" s="37">
        <v>0</v>
      </c>
      <c r="J22" s="37">
        <v>0</v>
      </c>
      <c r="K22">
        <v>0</v>
      </c>
    </row>
    <row r="23" spans="3:11" ht="83.65" customHeight="1" x14ac:dyDescent="0.5">
      <c r="C23" s="36" t="str" cm="1">
        <f t="array" ref="C23:K24">'Longlisting and Shortlisting'!A11:I12</f>
        <v>Do you use CVs/Application Forms/Both?</v>
      </c>
      <c r="D23" s="36" t="str">
        <v>The CVs of women and BME applicants may be more critically read than those of White men are read. Moreover, the stretch development opportunities and pace of career that women and BME candidates may have had are likely to be less, either due to discrimination or to career breaks linked to maternity. (Correll (2004b)).</v>
      </c>
      <c r="E23" s="11" t="str">
        <v>https://www.england.nhs.uk/east-of-england/wp-content/uploads/sites/47/2021/10/NHSE-Recruitment-Research-Document-FINAL-2.2.pdf</v>
      </c>
      <c r="F23" s="36">
        <v>0</v>
      </c>
      <c r="G23" s="37">
        <v>0</v>
      </c>
      <c r="H23" s="37">
        <v>0</v>
      </c>
      <c r="I23" s="37">
        <v>0</v>
      </c>
      <c r="J23" s="37">
        <v>0</v>
      </c>
      <c r="K23">
        <v>0</v>
      </c>
    </row>
    <row r="24" spans="3:11" ht="83.65" customHeight="1" x14ac:dyDescent="0.5">
      <c r="C24" s="44">
        <v>0</v>
      </c>
      <c r="D24" s="44">
        <v>0</v>
      </c>
      <c r="E24" s="11">
        <v>0</v>
      </c>
      <c r="F24" s="44">
        <v>0</v>
      </c>
      <c r="G24" s="37">
        <v>0</v>
      </c>
      <c r="H24" s="37">
        <v>0</v>
      </c>
      <c r="I24" s="37">
        <v>0</v>
      </c>
      <c r="J24" s="37">
        <v>0</v>
      </c>
      <c r="K24">
        <v>0</v>
      </c>
    </row>
    <row r="25" spans="3:11" ht="83.65" customHeight="1" x14ac:dyDescent="0.5">
      <c r="C25" s="44" t="e" cm="1">
        <f t="array" ref="C25">'Decision Making'!#REF!</f>
        <v>#REF!</v>
      </c>
      <c r="D25" s="44"/>
      <c r="E25" s="43"/>
      <c r="F25" s="44"/>
      <c r="G25" s="37"/>
      <c r="H25" s="37"/>
      <c r="I25" s="37"/>
      <c r="J25" s="37"/>
    </row>
    <row r="26" spans="3:11" ht="83.65" customHeight="1" x14ac:dyDescent="0.5">
      <c r="C26" s="36"/>
      <c r="D26" s="36"/>
      <c r="E26" s="43"/>
      <c r="F26" s="36"/>
      <c r="G26" s="37"/>
      <c r="H26" s="37"/>
      <c r="I26" s="37"/>
      <c r="J26" s="37"/>
    </row>
    <row r="27" spans="3:11" ht="83.65" customHeight="1" x14ac:dyDescent="0.5">
      <c r="C27" s="44"/>
      <c r="D27" s="44"/>
      <c r="E27" s="43"/>
      <c r="F27" s="44"/>
      <c r="G27" s="37"/>
      <c r="H27" s="37"/>
      <c r="I27" s="37"/>
      <c r="J27" s="37"/>
    </row>
    <row r="28" spans="3:11" ht="83.65" customHeight="1" x14ac:dyDescent="0.5">
      <c r="C28" s="36"/>
      <c r="D28" s="36"/>
      <c r="E28" s="43"/>
      <c r="F28" s="36"/>
      <c r="G28" s="37"/>
      <c r="H28" s="37"/>
      <c r="I28" s="37"/>
      <c r="J28" s="37"/>
    </row>
    <row r="29" spans="3:11" ht="83.65" customHeight="1" x14ac:dyDescent="0.55000000000000004">
      <c r="C29" s="25"/>
      <c r="D29" s="25"/>
      <c r="E29" s="43"/>
      <c r="F29" s="25"/>
    </row>
    <row r="30" spans="3:11" ht="83.65" customHeight="1" x14ac:dyDescent="1.35">
      <c r="C30" s="241" t="s">
        <v>179</v>
      </c>
      <c r="D30" s="242"/>
      <c r="E30" s="242"/>
      <c r="F30" s="242"/>
    </row>
    <row r="31" spans="3:11" ht="83.65" customHeight="1" x14ac:dyDescent="0.5">
      <c r="C31" s="44" t="e" cm="1" vm="2">
        <f t="array" aca="1" ref="C31" ca="1">'Decision Making'!A5:I9</f>
        <v>#VALUE!</v>
      </c>
      <c r="D31" s="44"/>
      <c r="E31" s="11"/>
      <c r="F31" s="44"/>
      <c r="G31" s="37"/>
      <c r="H31" s="37"/>
      <c r="I31" s="37"/>
      <c r="J31" s="37"/>
    </row>
    <row r="32" spans="3:11" ht="83.65" customHeight="1" x14ac:dyDescent="0.5">
      <c r="C32" s="36"/>
      <c r="D32" s="36"/>
      <c r="E32" s="11"/>
      <c r="F32" s="36"/>
      <c r="G32" s="37"/>
      <c r="H32" s="37"/>
      <c r="I32" s="37"/>
      <c r="J32" s="37"/>
    </row>
    <row r="33" spans="3:11" ht="83.65" customHeight="1" x14ac:dyDescent="0.5">
      <c r="C33" s="44"/>
      <c r="D33" s="44"/>
      <c r="E33" s="43"/>
      <c r="F33" s="44"/>
      <c r="G33" s="37"/>
      <c r="H33" s="37"/>
      <c r="I33" s="37"/>
      <c r="J33" s="37"/>
    </row>
    <row r="34" spans="3:11" ht="83.65" customHeight="1" x14ac:dyDescent="0.5">
      <c r="C34" s="36"/>
      <c r="D34" s="36"/>
      <c r="E34" s="43"/>
      <c r="F34" s="36"/>
      <c r="G34" s="37"/>
      <c r="H34" s="37"/>
      <c r="I34" s="37"/>
      <c r="J34" s="37"/>
    </row>
    <row r="35" spans="3:11" ht="83.65" customHeight="1" x14ac:dyDescent="0.5">
      <c r="C35" s="44" t="e" cm="1">
        <f t="array" ref="C35">'Decision Making'!#REF!</f>
        <v>#REF!</v>
      </c>
      <c r="D35" s="44"/>
      <c r="E35" s="43"/>
      <c r="F35" s="44"/>
      <c r="G35" s="37"/>
      <c r="H35" s="37"/>
      <c r="I35" s="37"/>
      <c r="J35" s="37"/>
    </row>
    <row r="36" spans="3:11" ht="83.65" customHeight="1" x14ac:dyDescent="0.5">
      <c r="C36" s="36"/>
      <c r="D36" s="36"/>
      <c r="E36" s="43"/>
      <c r="F36" s="36"/>
      <c r="G36" s="37"/>
      <c r="H36" s="37"/>
      <c r="I36" s="37"/>
      <c r="J36" s="37"/>
    </row>
    <row r="37" spans="3:11" ht="83.65" customHeight="1" x14ac:dyDescent="0.5">
      <c r="C37" s="44"/>
      <c r="D37" s="44"/>
      <c r="E37" s="11"/>
      <c r="F37" s="44"/>
      <c r="G37" s="37"/>
      <c r="H37" s="37"/>
      <c r="I37" s="37"/>
      <c r="J37" s="37"/>
    </row>
    <row r="38" spans="3:11" ht="83.65" customHeight="1" x14ac:dyDescent="0.5">
      <c r="C38" s="36"/>
      <c r="D38" s="36"/>
      <c r="E38" s="11"/>
      <c r="F38" s="36"/>
      <c r="G38" s="37"/>
      <c r="H38" s="37"/>
      <c r="I38" s="37"/>
      <c r="J38" s="37"/>
    </row>
    <row r="39" spans="3:11" ht="83.65" customHeight="1" x14ac:dyDescent="0.5">
      <c r="C39" s="36" t="str" cm="1">
        <f t="array" ref="C39:K39">'Talent Spotting'!A7:I7</f>
        <v>What development opps do you offer?</v>
      </c>
      <c r="D39" s="36" t="str">
        <v>Organisational performance data, should be broken down to directorate level or even team level so that leaders can understand and work on trends that arise from staff experiences and outcomes.</v>
      </c>
      <c r="E39" s="11" t="str">
        <v>NHS-Practitioners-Guide-If-Your-Face-Fits_FINAL-2.pdf (england.nhs.uk)</v>
      </c>
      <c r="F39" s="36">
        <v>0</v>
      </c>
      <c r="G39" s="37">
        <v>0</v>
      </c>
      <c r="H39" s="37">
        <v>0</v>
      </c>
      <c r="I39" s="37">
        <v>0</v>
      </c>
      <c r="J39" s="37">
        <v>0</v>
      </c>
      <c r="K39">
        <v>0</v>
      </c>
    </row>
    <row r="40" spans="3:11" ht="83.65" customHeight="1" x14ac:dyDescent="0.55000000000000004">
      <c r="C40" s="25"/>
      <c r="D40" s="25"/>
      <c r="E40" s="25"/>
      <c r="F40" s="25"/>
    </row>
    <row r="41" spans="3:11" ht="83.65" customHeight="1" x14ac:dyDescent="1.35">
      <c r="C41" s="241" t="s">
        <v>180</v>
      </c>
      <c r="D41" s="242"/>
      <c r="E41" s="242"/>
      <c r="F41" s="242"/>
    </row>
    <row r="42" spans="3:11" ht="83.65" customHeight="1" x14ac:dyDescent="0.5">
      <c r="C42" s="36" t="str" cm="1">
        <f t="array" ref="C42:K43">Interview!A5:I6</f>
        <v>Are the interview panel trained and do they have a full understanding of the role requirements?</v>
      </c>
      <c r="D42" s="36" t="str">
        <v xml:space="preserve">If the criteria are not well understood, there are opportunities for panel members to rely on their assumptions, rather than on the process.the panels understanding of the process, the criteria, model answers, scoring processes, has a real impact on fairness, and attention should be spent to all these elements.  Wherever possible, each interview should be carried out by more than 1 person to reduce the risk of discriminating.
It's a good idea to check before the interview that the interviewers are:
prepared
understand the law on discrimination
Well-trained interviewers protect your organisation from unintentional discrimination and ensure a consistently positive process that results in better hires. </v>
      </c>
      <c r="E42" s="11" t="str">
        <v xml:space="preserve">The purpose of this toolkit is to ensure all those involved in the recruitment and selection of staff are aware of how bias exists within recruitment and selection processes and what actions they can take to ensure the process is equitable and that bias is eliminated from each and every stage from job design to onboarding.
Although it is an NHS document, the principles and actions can be applied to any sector.
https://improvinglivesnw.org.uk/~documents/documents/edi-resource-hub/debias-recruitment-interactive </v>
      </c>
      <c r="F42" s="36">
        <v>0</v>
      </c>
      <c r="G42" s="37">
        <v>0</v>
      </c>
      <c r="H42" s="37">
        <v>0</v>
      </c>
      <c r="I42" s="37">
        <v>0</v>
      </c>
      <c r="J42" s="37">
        <v>0</v>
      </c>
      <c r="K42">
        <v>0</v>
      </c>
    </row>
    <row r="43" spans="3:11" ht="83.65" customHeight="1" x14ac:dyDescent="0.5">
      <c r="C43" s="44" t="str">
        <v>Is the interview panel made up of different people to the shortlisting panel?</v>
      </c>
      <c r="D43" s="44" t="str">
        <v>Some recommendations suggest that the shortlisting and interview panels should be the same people, whereas it has also been suggested that when the shortlisting process is not carried out independently by panel members, members of the recruitment panel may be influenced by each other during the shortlisting.</v>
      </c>
      <c r="E43" s="11">
        <v>0</v>
      </c>
      <c r="F43" s="44">
        <v>0</v>
      </c>
      <c r="G43" s="37">
        <v>0</v>
      </c>
      <c r="H43" s="37">
        <v>0</v>
      </c>
      <c r="I43" s="37">
        <v>0</v>
      </c>
      <c r="J43" s="37">
        <v>0</v>
      </c>
      <c r="K43">
        <v>0</v>
      </c>
    </row>
    <row r="44" spans="3:11" ht="83.65" customHeight="1" x14ac:dyDescent="0.5">
      <c r="C44" s="36" t="str" cm="1">
        <f t="array" ref="C44:K44">Interview!A8:I8</f>
        <v>If you have not previously provided the interview date are you flexible to meet the needs of the applicant, or are the timings fixed?</v>
      </c>
      <c r="D44" s="36" t="str">
        <v>By providing interview dates at point of advert you are allowing those with caring responsibilities and/or other restrictions enough time to prepare alternative care and/or cover.
Being flexible in the event that a candidate is not available for interview when planned can open up to more diverse candidates.  Health and Social Care are seeing large increases in International Recruitment and so being flexible to virtual interviews as well as amended dates will support this recruitment.</v>
      </c>
      <c r="E44" s="43">
        <v>0</v>
      </c>
      <c r="F44" s="36">
        <v>0</v>
      </c>
      <c r="G44" s="37">
        <v>0</v>
      </c>
      <c r="H44" s="37">
        <v>0</v>
      </c>
      <c r="I44" s="37">
        <v>0</v>
      </c>
      <c r="J44" s="37">
        <v>0</v>
      </c>
      <c r="K44">
        <v>0</v>
      </c>
    </row>
    <row r="45" spans="3:11" ht="83.65" customHeight="1" x14ac:dyDescent="0.5">
      <c r="C45" s="44" t="str" cm="1">
        <f t="array" ref="C45:K45">Interview!A10:I10</f>
        <v>How do you meet the accessability needs of the interviewees?</v>
      </c>
      <c r="D45" s="44" t="str">
        <v>To ensure people with accessability needs aren't unfairly biased, ensure your interview arrangements are accessible to those who have a disability throughout the interview process, and most importantly that reasonable adjustments will be made if appointed to the role</v>
      </c>
      <c r="E45" s="11" t="str">
        <v>What action can be taken to improve the use of job descriptions and advertising the role?
https://www.england.nhs.uk/east-of-england/wp-content/uploads/sites/47/2021/10/NHS-Practitioners-Guide-If-Your-Face-Fits_FINAL-2.pdf</v>
      </c>
      <c r="F45" s="44">
        <v>0</v>
      </c>
      <c r="G45" s="37">
        <v>0</v>
      </c>
      <c r="H45" s="37">
        <v>0</v>
      </c>
      <c r="I45" s="37">
        <v>0</v>
      </c>
      <c r="J45" s="37">
        <v>0</v>
      </c>
      <c r="K45">
        <v>0</v>
      </c>
    </row>
    <row r="46" spans="3:11" ht="83.65" customHeight="1" x14ac:dyDescent="0.5">
      <c r="C46" s="36" t="str" cm="1">
        <f t="array" ref="C46:K46">Interview!A16:I16</f>
        <v>Do you provide feedback and if you do at what stage is this provided, and by who?</v>
      </c>
      <c r="D46" s="36" t="str">
        <v>Having clear declination reasons against the criteria, not only means that the process has been clearly followed by panel members, but means that candidates can be given accurate feedback. This feedback should be shared so that candidates are able to work on what they need to improve for future opportunities.</v>
      </c>
      <c r="E46" s="11" t="str">
        <v>The decision making process
https://www.england.nhs.uk/east-of-england/wp-content/uploads/sites/47/2021/10/NHS-Practitioners-Guide-If-Your-Face-Fits_FINAL-2.pdf</v>
      </c>
      <c r="F46" s="36">
        <v>0</v>
      </c>
      <c r="G46" s="37">
        <v>0</v>
      </c>
      <c r="H46" s="37">
        <v>0</v>
      </c>
      <c r="I46" s="37">
        <v>0</v>
      </c>
      <c r="J46" s="37">
        <v>0</v>
      </c>
      <c r="K46">
        <v>0</v>
      </c>
    </row>
    <row r="47" spans="3:11" ht="83.65" customHeight="1" x14ac:dyDescent="0.5">
      <c r="C47" s="44"/>
      <c r="D47" s="44"/>
      <c r="E47" s="11"/>
      <c r="F47" s="44"/>
      <c r="G47" s="37"/>
      <c r="H47" s="37"/>
      <c r="I47" s="37"/>
      <c r="J47" s="37"/>
    </row>
    <row r="48" spans="3:11" ht="83.65" customHeight="1" x14ac:dyDescent="0.5">
      <c r="C48" s="36" t="str" cm="1">
        <f t="array" ref="C48:K48">'Induction and Onboarding'!A5:I5</f>
        <v>Induction - is this corporate or one tailored to the role, or both, and are these face to face virtual or a mix - where and any flex?</v>
      </c>
      <c r="D48" s="36" t="str">
        <v>Induction process (or onboarding) – this is more than a one day overview of the organisation – this is about how people are welcomed into the role and what the organisation does to support the post holder to be effective. At a minimum this should be a 6-month process.</v>
      </c>
      <c r="E48" s="11" t="str">
        <v>Induction and Onboarding
NHS-Practitioners-Guide-If-Your-Face-Fits_FINAL-2.pdf (england.nhs.uk)</v>
      </c>
      <c r="F48" s="36">
        <v>0</v>
      </c>
      <c r="G48" s="37">
        <v>0</v>
      </c>
      <c r="H48" s="37">
        <v>0</v>
      </c>
      <c r="I48" s="37">
        <v>0</v>
      </c>
      <c r="J48" s="37">
        <v>0</v>
      </c>
      <c r="K48">
        <v>0</v>
      </c>
    </row>
    <row r="49" spans="3:11" ht="83.65" customHeight="1" x14ac:dyDescent="0.5">
      <c r="C49" s="44" t="str" cm="1">
        <f t="array" ref="C49:K50">'Induction and Onboarding'!A7:I8</f>
        <v>What is included in the induction?</v>
      </c>
      <c r="D49" s="44" t="str">
        <v>Employers should make routine and regular checks on new employees especially between the 0–6 month mark. These check ins should be documented and any 'actions' coming from these agreed and timely resolutions/completions agreed.</v>
      </c>
      <c r="E49" s="11">
        <v>0</v>
      </c>
      <c r="F49" s="44">
        <v>0</v>
      </c>
      <c r="G49" s="37">
        <v>0</v>
      </c>
      <c r="H49" s="37">
        <v>0</v>
      </c>
      <c r="I49" s="37">
        <v>0</v>
      </c>
      <c r="J49" s="37">
        <v>0</v>
      </c>
      <c r="K49">
        <v>0</v>
      </c>
    </row>
    <row r="50" spans="3:11" ht="83.65" customHeight="1" x14ac:dyDescent="0.5">
      <c r="C50" s="36" t="str">
        <v>Who is responsible for induction delivery?</v>
      </c>
      <c r="D50" s="36" t="str">
        <v xml:space="preserve">Settling people into their roles is the employer’s responsibility (line manager set up prior to commencement of employment ready for day one). How well employers do this can directly relate to the level of performance they can expect 
of the appointee. </v>
      </c>
      <c r="E50" s="11">
        <v>0</v>
      </c>
      <c r="F50" s="36">
        <v>0</v>
      </c>
      <c r="G50" s="37">
        <v>0</v>
      </c>
      <c r="H50" s="37">
        <v>0</v>
      </c>
      <c r="I50" s="37">
        <v>0</v>
      </c>
      <c r="J50" s="37">
        <v>0</v>
      </c>
      <c r="K50">
        <v>0</v>
      </c>
    </row>
    <row r="51" spans="3:11" ht="83.65" customHeight="1" x14ac:dyDescent="0.5">
      <c r="C51" s="44" t="str" cm="1">
        <f t="array" ref="C51:K52">'Talent Spotting'!A5:I6</f>
        <v>Do you have a talent and succession planning policy in place and what does it cover?</v>
      </c>
      <c r="D51" s="44" t="str">
        <v>Designed to support the development of a robust talent pipeline of successors that will help keep the organisation running with minimal interruptions when staff changes take place. Succession planning ensures the smooth continuity of business processes after an important role or position becomes vacant.
Monitor progression indicators across the organisations for different staff groups. Understanding more about rates of progression will give you valuable information about your ability to manage talent.</v>
      </c>
      <c r="E51" s="11" t="str">
        <v xml:space="preserve">Understanding how culture is experienced;
https://www.england.nhs.uk/east-of-england/wp-content/uploads/sites/47/2021/10/NHS-Practitioners-Guide-If-Your-Face-Fits_FINAL-2.pdf
</v>
      </c>
      <c r="F51" s="44">
        <v>0</v>
      </c>
      <c r="G51" s="37">
        <v>0</v>
      </c>
      <c r="H51" s="37">
        <v>0</v>
      </c>
      <c r="I51" s="37">
        <v>0</v>
      </c>
      <c r="J51" s="37">
        <v>0</v>
      </c>
      <c r="K51">
        <v>0</v>
      </c>
    </row>
    <row r="52" spans="3:11" ht="83.65" customHeight="1" x14ac:dyDescent="0.5">
      <c r="C52" s="36" t="str">
        <v>Who determines rising stars/future talent - one person, or is there a 360 type process to identify and agree talent?</v>
      </c>
      <c r="D52" s="36" t="str">
        <v>The idea that you can ‘spot’ talent could be problematic. In practice, it is really about legitimising our biases. Often our views on talent are driven by previous experiences, coupled with the active biases about people we see. This combination can often exclude those who don’t ‘fit’. 
As with all aspects of performance, understand the criteria that is being used to form judgement and be clear about what good looks like. Too often examples are used from memory to form part of appraisal process, which could prove inconsistent.</v>
      </c>
      <c r="E52" s="11">
        <v>0</v>
      </c>
      <c r="F52" s="36">
        <v>0</v>
      </c>
      <c r="G52" s="37">
        <v>0</v>
      </c>
      <c r="H52" s="37">
        <v>0</v>
      </c>
      <c r="I52" s="37">
        <v>0</v>
      </c>
      <c r="J52" s="37">
        <v>0</v>
      </c>
      <c r="K52">
        <v>0</v>
      </c>
    </row>
    <row r="53" spans="3:11" ht="83.65" customHeight="1" x14ac:dyDescent="0.5">
      <c r="C53" s="44" t="str" cm="1">
        <f t="array" ref="C53:K53">'Talent Spotting'!A8:I8</f>
        <v>Do you advertise secondments and stretch opps?  Is this advertised inteernally and / or externally?</v>
      </c>
      <c r="D53" s="44" t="str">
        <v xml:space="preserve">It is good practice to advertise all ‘stretch’ opportunities and all secondments.  Plucking people out of the air advances their individual opportunity. Be careful when you ask for volunteers, instead think  how you can extend and offer opportunities to develop and support all individuals. Link your decisions back to personal development/appraisal goals. Think about how you develop the capability of everyone. </v>
      </c>
      <c r="E53" s="11">
        <v>0</v>
      </c>
      <c r="F53" s="44">
        <v>0</v>
      </c>
      <c r="G53" s="37">
        <v>0</v>
      </c>
      <c r="H53" s="37">
        <v>0</v>
      </c>
      <c r="I53" s="37">
        <v>0</v>
      </c>
      <c r="J53" s="37">
        <v>0</v>
      </c>
      <c r="K53">
        <v>0</v>
      </c>
    </row>
    <row r="54" spans="3:11" ht="83.65" customHeight="1" x14ac:dyDescent="0.5">
      <c r="C54" s="36"/>
      <c r="D54" s="36"/>
      <c r="E54" s="11"/>
      <c r="F54" s="36"/>
      <c r="G54" s="37"/>
      <c r="H54" s="37"/>
      <c r="I54" s="37"/>
      <c r="J54" s="37"/>
    </row>
    <row r="55" spans="3:11" ht="103.4" customHeight="1" x14ac:dyDescent="0.5">
      <c r="C55" s="44" t="str" cm="1">
        <f t="array" ref="C55:K60">Appraisals!A5:I10</f>
        <v>Are line managers properly trained in conducting appraisals?</v>
      </c>
      <c r="D55" s="44" t="str">
        <v>Not having clarity about the criteria that is used to make judgements about performance leaves performance open to interpretation. 
Being able to give honest feedback is a skill. 
The quality of the appraisal conversation makes a significant difference to outcomes in organisations across all domains (mental health, community and acute trusts)</v>
      </c>
      <c r="E55" s="11" t="str">
        <v>https://www.england.nhs.uk/east-of-england/wp-content/uploads/sites/47/2021/10/NHSE-Recruitment-Research-Document-FINAL-2.2.pdf</v>
      </c>
      <c r="F55" s="44">
        <v>0</v>
      </c>
      <c r="G55" s="37">
        <v>0</v>
      </c>
      <c r="H55" s="37">
        <v>0</v>
      </c>
      <c r="I55" s="37">
        <v>0</v>
      </c>
      <c r="J55" s="37">
        <v>0</v>
      </c>
      <c r="K55">
        <v>0</v>
      </c>
    </row>
    <row r="56" spans="3:11" ht="101.65" customHeight="1" x14ac:dyDescent="0.5">
      <c r="C56" s="36" t="str">
        <v>Is there consistent criteria being used?</v>
      </c>
      <c r="D56" s="36" t="str">
        <v>Appraisals are not stand alone predictors of performance, research shows a clear link between the quality of the appraisal conversation and the outcomes in organisations.
Bias in both questions and interpretation can mean that employees undergoing appraisals might find it hard to meet expectations – especially as these often lie in the mind of the beholder.</v>
      </c>
      <c r="E56" s="11">
        <v>0</v>
      </c>
      <c r="F56" s="36">
        <v>0</v>
      </c>
      <c r="G56" s="37">
        <v>0</v>
      </c>
      <c r="H56" s="37">
        <v>0</v>
      </c>
      <c r="I56" s="37">
        <v>0</v>
      </c>
      <c r="J56" s="37">
        <v>0</v>
      </c>
      <c r="K56">
        <v>0</v>
      </c>
    </row>
    <row r="57" spans="3:11" ht="109.4" customHeight="1" x14ac:dyDescent="0.5">
      <c r="C57" s="44" t="str">
        <v>Do you offer peer review of appraisals?</v>
      </c>
      <c r="D57" s="44" t="str">
        <v>Integrating feedback from multiple sources in performance appraisal not only increases the perceptions of fairness, but also improves the manager’s ability to provide accurate ratings. 
Therefore allowing for a higher level of assurance and helps to esure validity and relaibility, and encourages a culture of feedback and recognition, as well as  supporting collaboration.</v>
      </c>
      <c r="E57" s="11" t="str">
        <v>https://www.england.nhs.uk/east-of-england/wp-content/uploads/sites/47/2021/10/NHS-Practitioners-Guide-If-Your-Face-Fits_FINAL-2.pdf</v>
      </c>
      <c r="F57" s="44">
        <v>0</v>
      </c>
      <c r="G57" s="37">
        <v>0</v>
      </c>
      <c r="H57" s="37">
        <v>0</v>
      </c>
      <c r="I57" s="37">
        <v>0</v>
      </c>
      <c r="J57" s="37">
        <v>0</v>
      </c>
      <c r="K57">
        <v>0</v>
      </c>
    </row>
    <row r="58" spans="3:11" ht="101.65" customHeight="1" x14ac:dyDescent="0.5">
      <c r="C58" s="36" t="str">
        <v>How often to you review your appraisals and processes?</v>
      </c>
      <c r="D58" s="36" t="str">
        <v>Effective policies and procedures are living documents that must grow and adapt with your organisation.  While core elements and intent of the processes may remain the same, the details of how to make it happen will need to adapt to the changes in our system.
Outdated processes can leave you at risk, and may fail to comply with new laws and regulations.  They may not address new systems and technology and so may not be suitable for future needs.</v>
      </c>
      <c r="E58" s="11" t="str">
        <v>It is good practice to review, and amend, Policies upon legislative changes and at least annually.  CIPD.co.uk have further information on HR Policies and Processes 
https://www.cipd.co.uk/knowledge/fundamentals/people/hr/policies-factsheet</v>
      </c>
      <c r="F58" s="36">
        <v>0</v>
      </c>
      <c r="G58" s="37">
        <v>0</v>
      </c>
      <c r="H58" s="37">
        <v>0</v>
      </c>
      <c r="I58" s="37">
        <v>0</v>
      </c>
      <c r="J58" s="37">
        <v>0</v>
      </c>
      <c r="K58">
        <v>0</v>
      </c>
    </row>
    <row r="59" spans="3:11" ht="95.65" customHeight="1" x14ac:dyDescent="0.5">
      <c r="C59" s="44" t="str">
        <v>Are all line managers offered leadership training?</v>
      </c>
      <c r="D59" s="44" t="str">
        <v xml:space="preserve">Line managers have a very important role to play, not only in managing people and operations day-to-day, but also in implementing HR and other organisational policies and in supporting their team’s development. It's therefore important to give proper thought to how line managers are appointed, managed and developed to make sure they are successful in their role, and that they can lead and inspire successfully and fairly too.
 Leadership training – should cover biases and focus on 
interpreting feedback well and giving feedback – including 
practicing giving uncomfortable feedback and using data to hold 
people to account. </v>
      </c>
      <c r="E59" s="11" t="str">
        <v>Line Manager's Role in supporting the people profession CIPD Factsheet
https://www.cipd.co.uk/knowledge/fundamentals/people/hr/line-managers-factsheet</v>
      </c>
      <c r="F59" s="44">
        <v>0</v>
      </c>
      <c r="G59" s="37">
        <v>0</v>
      </c>
      <c r="H59" s="37">
        <v>0</v>
      </c>
      <c r="I59" s="37">
        <v>0</v>
      </c>
      <c r="J59" s="37">
        <v>0</v>
      </c>
      <c r="K59">
        <v>0</v>
      </c>
    </row>
    <row r="60" spans="3:11" ht="112.4" customHeight="1" x14ac:dyDescent="0.5">
      <c r="C60" s="36">
        <v>0</v>
      </c>
      <c r="D60" s="36">
        <v>0</v>
      </c>
      <c r="E60" s="11">
        <v>0</v>
      </c>
      <c r="F60" s="36">
        <v>0</v>
      </c>
      <c r="G60" s="37">
        <v>0</v>
      </c>
      <c r="H60" s="37">
        <v>0</v>
      </c>
      <c r="I60" s="37">
        <v>0</v>
      </c>
      <c r="J60" s="37">
        <v>0</v>
      </c>
      <c r="K60">
        <v>0</v>
      </c>
    </row>
    <row r="61" spans="3:11" ht="83.65" customHeight="1" x14ac:dyDescent="0.5">
      <c r="C61" s="44"/>
      <c r="D61" s="44"/>
      <c r="E61" s="43"/>
      <c r="F61" s="36"/>
      <c r="G61" s="37"/>
      <c r="H61" s="37"/>
      <c r="I61" s="37"/>
      <c r="J61" s="37"/>
    </row>
    <row r="62" spans="3:11" ht="83.65" customHeight="1" x14ac:dyDescent="0.5">
      <c r="C62" s="36"/>
      <c r="D62" s="36"/>
      <c r="E62" s="43"/>
      <c r="F62" s="36"/>
      <c r="G62" s="37"/>
      <c r="H62" s="37"/>
      <c r="I62" s="37"/>
      <c r="J62" s="37"/>
    </row>
    <row r="63" spans="3:11" ht="103.4" customHeight="1" x14ac:dyDescent="0.5">
      <c r="C63" s="44"/>
      <c r="D63" s="44"/>
      <c r="E63" s="43"/>
      <c r="F63" s="44"/>
      <c r="G63" s="37"/>
      <c r="H63" s="37"/>
      <c r="I63" s="37"/>
      <c r="J63" s="37"/>
    </row>
    <row r="64" spans="3:11" ht="83.65" customHeight="1" x14ac:dyDescent="0.5">
      <c r="C64" s="36"/>
      <c r="D64" s="36"/>
      <c r="E64" s="11"/>
      <c r="F64" s="36"/>
      <c r="G64" s="37"/>
      <c r="H64" s="37"/>
      <c r="I64" s="37"/>
      <c r="J64" s="37"/>
    </row>
    <row r="65" spans="3:10" ht="83.65" customHeight="1" x14ac:dyDescent="0.5">
      <c r="C65" s="44"/>
      <c r="D65" s="44"/>
      <c r="E65" s="11"/>
      <c r="F65" s="44"/>
      <c r="G65" s="37"/>
      <c r="H65" s="37"/>
      <c r="I65" s="37"/>
      <c r="J65" s="37"/>
    </row>
    <row r="66" spans="3:10" ht="83.65" customHeight="1" x14ac:dyDescent="0.55000000000000004">
      <c r="C66" s="25"/>
      <c r="D66" s="25"/>
      <c r="E66" s="25"/>
      <c r="F66" s="25"/>
    </row>
    <row r="67" spans="3:10" ht="83.65" customHeight="1" x14ac:dyDescent="0.55000000000000004">
      <c r="C67" s="25"/>
      <c r="D67" s="25"/>
      <c r="E67" s="25"/>
      <c r="F67" s="25"/>
    </row>
    <row r="68" spans="3:10" ht="83.65" customHeight="1" x14ac:dyDescent="0.55000000000000004">
      <c r="C68" s="25"/>
      <c r="D68" s="25"/>
      <c r="E68" s="25"/>
      <c r="F68" s="25"/>
    </row>
    <row r="69" spans="3:10" ht="83.65" customHeight="1" x14ac:dyDescent="0.55000000000000004">
      <c r="C69" s="25"/>
      <c r="D69" s="25"/>
      <c r="E69" s="25"/>
      <c r="F69" s="25"/>
    </row>
    <row r="70" spans="3:10" ht="83.65" customHeight="1" x14ac:dyDescent="0.55000000000000004">
      <c r="C70" s="25"/>
      <c r="D70" s="25"/>
      <c r="E70" s="25"/>
      <c r="F70" s="25"/>
    </row>
    <row r="71" spans="3:10" ht="83.65" customHeight="1" x14ac:dyDescent="0.55000000000000004">
      <c r="C71" s="25"/>
      <c r="D71" s="25"/>
      <c r="E71" s="25"/>
      <c r="F71" s="25"/>
    </row>
    <row r="72" spans="3:10" ht="83.65" customHeight="1" x14ac:dyDescent="0.55000000000000004">
      <c r="C72" s="25"/>
      <c r="D72" s="25"/>
      <c r="E72" s="25"/>
      <c r="F72" s="25"/>
    </row>
    <row r="73" spans="3:10" ht="83.65" customHeight="1" x14ac:dyDescent="0.55000000000000004">
      <c r="C73" s="25"/>
      <c r="D73" s="25"/>
      <c r="E73" s="25"/>
      <c r="F73" s="25"/>
    </row>
    <row r="74" spans="3:10" ht="83.65" customHeight="1" x14ac:dyDescent="0.55000000000000004">
      <c r="C74" s="25"/>
      <c r="D74" s="25"/>
      <c r="E74" s="25"/>
      <c r="F74" s="25"/>
    </row>
    <row r="75" spans="3:10" ht="83.65" customHeight="1" x14ac:dyDescent="0.55000000000000004">
      <c r="C75" s="25"/>
      <c r="D75" s="25"/>
      <c r="E75" s="25"/>
      <c r="F75" s="25"/>
    </row>
    <row r="76" spans="3:10" ht="83.65" customHeight="1" x14ac:dyDescent="0.55000000000000004">
      <c r="C76" s="25"/>
      <c r="D76" s="25"/>
      <c r="E76" s="25"/>
      <c r="F76" s="25"/>
    </row>
    <row r="77" spans="3:10" ht="83.65" customHeight="1" x14ac:dyDescent="0.55000000000000004">
      <c r="C77" s="25"/>
      <c r="D77" s="25"/>
      <c r="E77" s="25"/>
      <c r="F77" s="25"/>
    </row>
    <row r="78" spans="3:10" ht="83.65" customHeight="1" x14ac:dyDescent="0.55000000000000004">
      <c r="C78" s="25"/>
      <c r="D78" s="25"/>
      <c r="E78" s="25"/>
      <c r="F78" s="25"/>
    </row>
    <row r="79" spans="3:10" ht="83.65" customHeight="1" x14ac:dyDescent="0.55000000000000004">
      <c r="C79" s="25"/>
      <c r="D79" s="25"/>
      <c r="E79" s="25"/>
      <c r="F79" s="25"/>
    </row>
    <row r="80" spans="3:10" ht="83.65" customHeight="1" x14ac:dyDescent="0.55000000000000004">
      <c r="C80" s="25"/>
      <c r="D80" s="25"/>
      <c r="E80" s="25"/>
      <c r="F80" s="25"/>
    </row>
    <row r="81" spans="3:6" ht="83.65" customHeight="1" x14ac:dyDescent="0.55000000000000004">
      <c r="C81" s="25"/>
      <c r="D81" s="25"/>
      <c r="E81" s="25"/>
      <c r="F81" s="25"/>
    </row>
    <row r="82" spans="3:6" ht="83.65" customHeight="1" x14ac:dyDescent="0.55000000000000004">
      <c r="C82" s="25"/>
      <c r="D82" s="25"/>
      <c r="E82" s="25"/>
      <c r="F82" s="25"/>
    </row>
    <row r="83" spans="3:6" ht="83.65" customHeight="1" x14ac:dyDescent="0.55000000000000004">
      <c r="C83" s="25"/>
      <c r="D83" s="25"/>
      <c r="E83" s="25"/>
      <c r="F83" s="25"/>
    </row>
    <row r="84" spans="3:6" ht="83.65" customHeight="1" x14ac:dyDescent="0.55000000000000004">
      <c r="C84" s="25"/>
      <c r="D84" s="25"/>
      <c r="E84" s="25"/>
      <c r="F84" s="25"/>
    </row>
    <row r="85" spans="3:6" ht="83.65" customHeight="1" x14ac:dyDescent="0.55000000000000004">
      <c r="C85" s="25"/>
      <c r="D85" s="25"/>
      <c r="E85" s="25"/>
      <c r="F85" s="25"/>
    </row>
    <row r="86" spans="3:6" ht="83.65" customHeight="1" x14ac:dyDescent="0.55000000000000004">
      <c r="C86" s="25"/>
      <c r="D86" s="25"/>
      <c r="E86" s="25"/>
      <c r="F86" s="25"/>
    </row>
    <row r="87" spans="3:6" ht="83.65" customHeight="1" x14ac:dyDescent="0.55000000000000004">
      <c r="C87" s="25"/>
      <c r="D87" s="25"/>
      <c r="E87" s="25"/>
      <c r="F87" s="25"/>
    </row>
    <row r="88" spans="3:6" ht="83.65" customHeight="1" x14ac:dyDescent="0.55000000000000004">
      <c r="C88" s="25"/>
      <c r="D88" s="25"/>
      <c r="E88" s="25"/>
      <c r="F88" s="25"/>
    </row>
    <row r="89" spans="3:6" ht="83.65" customHeight="1" x14ac:dyDescent="0.55000000000000004">
      <c r="C89" s="25"/>
      <c r="D89" s="25"/>
      <c r="E89" s="25"/>
      <c r="F89" s="25"/>
    </row>
    <row r="90" spans="3:6" ht="83.65" customHeight="1" x14ac:dyDescent="0.55000000000000004">
      <c r="C90" s="25"/>
      <c r="D90" s="25"/>
      <c r="E90" s="25"/>
      <c r="F90" s="25"/>
    </row>
    <row r="91" spans="3:6" ht="83.65" customHeight="1" x14ac:dyDescent="0.55000000000000004">
      <c r="C91" s="25"/>
      <c r="D91" s="25"/>
      <c r="E91" s="25"/>
      <c r="F91" s="25"/>
    </row>
    <row r="92" spans="3:6" ht="83.65" customHeight="1" x14ac:dyDescent="0.55000000000000004">
      <c r="C92" s="25"/>
      <c r="D92" s="25"/>
      <c r="E92" s="25"/>
      <c r="F92" s="25"/>
    </row>
    <row r="93" spans="3:6" ht="83.65" customHeight="1" x14ac:dyDescent="0.55000000000000004">
      <c r="C93" s="25"/>
      <c r="D93" s="25"/>
      <c r="E93" s="25"/>
      <c r="F93" s="25"/>
    </row>
    <row r="94" spans="3:6" ht="83.65" customHeight="1" x14ac:dyDescent="0.55000000000000004">
      <c r="C94" s="25"/>
      <c r="D94" s="25"/>
      <c r="E94" s="25"/>
      <c r="F94" s="25"/>
    </row>
    <row r="95" spans="3:6" ht="83.65" customHeight="1" x14ac:dyDescent="0.55000000000000004">
      <c r="C95" s="25"/>
      <c r="D95" s="25"/>
      <c r="E95" s="25"/>
      <c r="F95" s="25"/>
    </row>
    <row r="96" spans="3:6" ht="83.65" customHeight="1" x14ac:dyDescent="0.55000000000000004">
      <c r="C96" s="25"/>
      <c r="D96" s="25"/>
      <c r="E96" s="25"/>
      <c r="F96" s="25"/>
    </row>
    <row r="97" spans="3:6" ht="83.65" customHeight="1" x14ac:dyDescent="0.55000000000000004">
      <c r="C97" s="25"/>
      <c r="D97" s="25"/>
      <c r="E97" s="25"/>
      <c r="F97" s="25"/>
    </row>
    <row r="98" spans="3:6" ht="83.65" customHeight="1" x14ac:dyDescent="0.55000000000000004">
      <c r="C98" s="25"/>
      <c r="D98" s="25"/>
      <c r="E98" s="25"/>
      <c r="F98" s="25"/>
    </row>
    <row r="99" spans="3:6" ht="83.65" customHeight="1" x14ac:dyDescent="0.55000000000000004">
      <c r="C99" s="25"/>
      <c r="D99" s="25"/>
      <c r="E99" s="25"/>
      <c r="F99" s="25"/>
    </row>
    <row r="100" spans="3:6" ht="83.65" customHeight="1" x14ac:dyDescent="0.55000000000000004">
      <c r="C100" s="25"/>
      <c r="D100" s="25"/>
      <c r="E100" s="25"/>
      <c r="F100" s="25"/>
    </row>
    <row r="101" spans="3:6" ht="83.65" customHeight="1" x14ac:dyDescent="0.55000000000000004">
      <c r="C101" s="25"/>
      <c r="D101" s="25"/>
      <c r="E101" s="25"/>
      <c r="F101" s="25"/>
    </row>
    <row r="102" spans="3:6" ht="83.65" customHeight="1" x14ac:dyDescent="0.55000000000000004">
      <c r="C102" s="25"/>
      <c r="D102" s="25"/>
      <c r="E102" s="25"/>
      <c r="F102" s="25"/>
    </row>
    <row r="103" spans="3:6" ht="83.65" customHeight="1" x14ac:dyDescent="0.55000000000000004">
      <c r="C103" s="25"/>
      <c r="D103" s="25"/>
      <c r="E103" s="25"/>
      <c r="F103" s="25"/>
    </row>
    <row r="104" spans="3:6" ht="83.65" customHeight="1" x14ac:dyDescent="0.55000000000000004">
      <c r="C104" s="25"/>
      <c r="D104" s="25"/>
      <c r="E104" s="25"/>
      <c r="F104" s="25"/>
    </row>
    <row r="105" spans="3:6" ht="83.65" customHeight="1" x14ac:dyDescent="0.55000000000000004">
      <c r="C105" s="25"/>
      <c r="D105" s="25"/>
      <c r="E105" s="25"/>
      <c r="F105" s="25"/>
    </row>
    <row r="106" spans="3:6" ht="83.65" customHeight="1" x14ac:dyDescent="0.55000000000000004">
      <c r="C106" s="25"/>
      <c r="D106" s="25"/>
      <c r="E106" s="25"/>
      <c r="F106" s="25"/>
    </row>
    <row r="107" spans="3:6" ht="83.65" customHeight="1" x14ac:dyDescent="0.55000000000000004">
      <c r="C107" s="25"/>
      <c r="D107" s="25"/>
      <c r="E107" s="25"/>
      <c r="F107" s="25"/>
    </row>
    <row r="108" spans="3:6" ht="83.65" customHeight="1" x14ac:dyDescent="0.55000000000000004">
      <c r="C108" s="25"/>
      <c r="D108" s="25"/>
      <c r="E108" s="25"/>
      <c r="F108" s="25"/>
    </row>
    <row r="109" spans="3:6" ht="83.65" customHeight="1" x14ac:dyDescent="0.55000000000000004">
      <c r="C109" s="25"/>
      <c r="D109" s="25"/>
      <c r="E109" s="25"/>
      <c r="F109" s="25"/>
    </row>
    <row r="110" spans="3:6" ht="83.65" customHeight="1" x14ac:dyDescent="0.55000000000000004">
      <c r="C110" s="25"/>
      <c r="D110" s="25"/>
      <c r="E110" s="25"/>
      <c r="F110" s="25"/>
    </row>
    <row r="111" spans="3:6" ht="83.65" customHeight="1" x14ac:dyDescent="0.55000000000000004">
      <c r="C111" s="25"/>
      <c r="D111" s="25"/>
      <c r="E111" s="25"/>
      <c r="F111" s="25"/>
    </row>
    <row r="112" spans="3:6" ht="83.65" customHeight="1" x14ac:dyDescent="0.55000000000000004">
      <c r="C112" s="25"/>
      <c r="D112" s="25"/>
      <c r="E112" s="25"/>
      <c r="F112" s="25"/>
    </row>
    <row r="113" spans="3:6" ht="83.65" customHeight="1" x14ac:dyDescent="0.55000000000000004">
      <c r="C113" s="25"/>
      <c r="D113" s="25"/>
      <c r="E113" s="25"/>
      <c r="F113" s="25"/>
    </row>
    <row r="114" spans="3:6" ht="83.65" customHeight="1" x14ac:dyDescent="0.55000000000000004">
      <c r="C114" s="25"/>
      <c r="D114" s="25"/>
      <c r="E114" s="25"/>
      <c r="F114" s="25"/>
    </row>
    <row r="115" spans="3:6" ht="83.65" customHeight="1" x14ac:dyDescent="0.55000000000000004">
      <c r="C115" s="25"/>
      <c r="D115" s="25"/>
      <c r="E115" s="25"/>
      <c r="F115" s="25"/>
    </row>
    <row r="116" spans="3:6" ht="83.65" customHeight="1" x14ac:dyDescent="0.55000000000000004">
      <c r="C116" s="25"/>
      <c r="D116" s="25"/>
      <c r="E116" s="25"/>
      <c r="F116" s="25"/>
    </row>
    <row r="117" spans="3:6" ht="83.65" customHeight="1" x14ac:dyDescent="0.55000000000000004">
      <c r="C117" s="25"/>
      <c r="D117" s="25"/>
      <c r="E117" s="25"/>
      <c r="F117" s="25"/>
    </row>
    <row r="118" spans="3:6" ht="83.65" customHeight="1" x14ac:dyDescent="0.55000000000000004">
      <c r="C118" s="25"/>
      <c r="D118" s="25"/>
      <c r="E118" s="25"/>
      <c r="F118" s="25"/>
    </row>
    <row r="119" spans="3:6" ht="83.65" customHeight="1" x14ac:dyDescent="0.55000000000000004">
      <c r="C119" s="25"/>
      <c r="D119" s="25"/>
      <c r="E119" s="25"/>
      <c r="F119" s="25"/>
    </row>
    <row r="120" spans="3:6" ht="83.65" customHeight="1" x14ac:dyDescent="0.55000000000000004">
      <c r="C120" s="25"/>
      <c r="D120" s="25"/>
      <c r="E120" s="25"/>
      <c r="F120" s="25"/>
    </row>
    <row r="121" spans="3:6" ht="83.65" customHeight="1" x14ac:dyDescent="0.55000000000000004">
      <c r="C121" s="25"/>
      <c r="D121" s="25"/>
      <c r="E121" s="25"/>
      <c r="F121" s="25"/>
    </row>
    <row r="122" spans="3:6" ht="83.65" customHeight="1" x14ac:dyDescent="0.55000000000000004">
      <c r="C122" s="25"/>
      <c r="D122" s="25"/>
      <c r="E122" s="25"/>
      <c r="F122" s="25"/>
    </row>
    <row r="123" spans="3:6" ht="83.65" customHeight="1" x14ac:dyDescent="0.55000000000000004">
      <c r="C123" s="25"/>
      <c r="D123" s="25"/>
      <c r="E123" s="25"/>
      <c r="F123" s="25"/>
    </row>
    <row r="124" spans="3:6" ht="83.65" customHeight="1" x14ac:dyDescent="0.55000000000000004">
      <c r="C124" s="25"/>
      <c r="D124" s="25"/>
      <c r="E124" s="25"/>
      <c r="F124" s="25"/>
    </row>
    <row r="125" spans="3:6" ht="83.65" customHeight="1" x14ac:dyDescent="0.55000000000000004">
      <c r="C125" s="25"/>
      <c r="D125" s="25"/>
      <c r="E125" s="25"/>
      <c r="F125" s="25"/>
    </row>
    <row r="126" spans="3:6" ht="83.65" customHeight="1" x14ac:dyDescent="0.55000000000000004">
      <c r="C126" s="25"/>
      <c r="D126" s="25"/>
      <c r="E126" s="25"/>
      <c r="F126" s="25"/>
    </row>
    <row r="127" spans="3:6" ht="83.65" customHeight="1" x14ac:dyDescent="0.55000000000000004">
      <c r="C127" s="25"/>
      <c r="D127" s="25"/>
      <c r="E127" s="25"/>
      <c r="F127" s="25"/>
    </row>
    <row r="128" spans="3:6" ht="83.65" customHeight="1" x14ac:dyDescent="0.55000000000000004">
      <c r="C128" s="25"/>
      <c r="D128" s="25"/>
      <c r="E128" s="25"/>
      <c r="F128" s="25"/>
    </row>
    <row r="129" spans="3:6" ht="83.65" customHeight="1" x14ac:dyDescent="0.55000000000000004">
      <c r="C129" s="25"/>
      <c r="D129" s="25"/>
      <c r="E129" s="25"/>
      <c r="F129" s="25"/>
    </row>
    <row r="130" spans="3:6" ht="83.65" customHeight="1" x14ac:dyDescent="0.55000000000000004">
      <c r="C130" s="25"/>
      <c r="D130" s="25"/>
      <c r="E130" s="25"/>
      <c r="F130" s="25"/>
    </row>
    <row r="131" spans="3:6" ht="83.65" customHeight="1" x14ac:dyDescent="0.55000000000000004">
      <c r="C131" s="25"/>
      <c r="D131" s="25"/>
      <c r="E131" s="25"/>
      <c r="F131" s="25"/>
    </row>
    <row r="132" spans="3:6" ht="83.65" customHeight="1" x14ac:dyDescent="0.55000000000000004">
      <c r="C132" s="25"/>
      <c r="D132" s="25"/>
      <c r="E132" s="25"/>
      <c r="F132" s="25"/>
    </row>
    <row r="133" spans="3:6" ht="83.65" customHeight="1" x14ac:dyDescent="0.55000000000000004">
      <c r="C133" s="25"/>
      <c r="D133" s="25"/>
      <c r="E133" s="25"/>
      <c r="F133" s="25"/>
    </row>
    <row r="134" spans="3:6" ht="83.65" customHeight="1" x14ac:dyDescent="0.55000000000000004">
      <c r="C134" s="25"/>
      <c r="D134" s="25"/>
      <c r="E134" s="25"/>
      <c r="F134" s="25"/>
    </row>
    <row r="135" spans="3:6" ht="83.65" customHeight="1" x14ac:dyDescent="0.55000000000000004">
      <c r="C135" s="25"/>
      <c r="D135" s="25"/>
      <c r="E135" s="25"/>
      <c r="F135" s="25"/>
    </row>
    <row r="136" spans="3:6" ht="83.65" customHeight="1" x14ac:dyDescent="0.55000000000000004">
      <c r="C136" s="25"/>
      <c r="D136" s="25"/>
      <c r="E136" s="25"/>
      <c r="F136" s="25"/>
    </row>
    <row r="137" spans="3:6" ht="83.65" customHeight="1" x14ac:dyDescent="0.55000000000000004">
      <c r="C137" s="25"/>
      <c r="D137" s="25"/>
      <c r="E137" s="25"/>
      <c r="F137" s="25"/>
    </row>
    <row r="138" spans="3:6" ht="83.65" customHeight="1" x14ac:dyDescent="0.55000000000000004">
      <c r="C138" s="25"/>
      <c r="D138" s="25"/>
      <c r="E138" s="25"/>
      <c r="F138" s="25"/>
    </row>
    <row r="139" spans="3:6" ht="83.65" customHeight="1" x14ac:dyDescent="0.55000000000000004">
      <c r="C139" s="25"/>
      <c r="D139" s="25"/>
      <c r="E139" s="25"/>
      <c r="F139" s="25"/>
    </row>
    <row r="140" spans="3:6" ht="83.65" customHeight="1" x14ac:dyDescent="0.55000000000000004">
      <c r="C140" s="25"/>
      <c r="D140" s="25"/>
      <c r="E140" s="25"/>
      <c r="F140" s="25"/>
    </row>
    <row r="141" spans="3:6" ht="83.65" customHeight="1" x14ac:dyDescent="0.55000000000000004">
      <c r="C141" s="25"/>
      <c r="D141" s="25"/>
      <c r="E141" s="25"/>
      <c r="F141" s="25"/>
    </row>
    <row r="142" spans="3:6" ht="83.65" customHeight="1" x14ac:dyDescent="0.55000000000000004">
      <c r="C142" s="25"/>
      <c r="D142" s="25"/>
      <c r="E142" s="25"/>
      <c r="F142" s="25"/>
    </row>
    <row r="143" spans="3:6" ht="83.65" customHeight="1" x14ac:dyDescent="0.55000000000000004">
      <c r="C143" s="25"/>
      <c r="D143" s="25"/>
      <c r="E143" s="25"/>
      <c r="F143" s="25"/>
    </row>
    <row r="144" spans="3:6" ht="83.65" customHeight="1" x14ac:dyDescent="0.55000000000000004">
      <c r="C144" s="25"/>
      <c r="D144" s="25"/>
      <c r="E144" s="25"/>
      <c r="F144" s="25"/>
    </row>
    <row r="145" spans="3:6" ht="83.65" customHeight="1" x14ac:dyDescent="0.55000000000000004">
      <c r="C145" s="25"/>
      <c r="D145" s="25"/>
      <c r="E145" s="25"/>
      <c r="F145" s="25"/>
    </row>
    <row r="146" spans="3:6" ht="83.65" customHeight="1" x14ac:dyDescent="0.55000000000000004">
      <c r="C146" s="25"/>
      <c r="D146" s="25"/>
      <c r="E146" s="25"/>
      <c r="F146" s="25"/>
    </row>
    <row r="147" spans="3:6" ht="83.65" customHeight="1" x14ac:dyDescent="0.55000000000000004">
      <c r="C147" s="25"/>
      <c r="D147" s="25"/>
      <c r="E147" s="25"/>
      <c r="F147" s="25"/>
    </row>
    <row r="148" spans="3:6" ht="83.65" customHeight="1" x14ac:dyDescent="0.55000000000000004">
      <c r="C148" s="25"/>
      <c r="D148" s="25"/>
      <c r="E148" s="25"/>
      <c r="F148" s="25"/>
    </row>
    <row r="149" spans="3:6" ht="83.65" customHeight="1" x14ac:dyDescent="0.55000000000000004">
      <c r="C149" s="25"/>
      <c r="D149" s="25"/>
      <c r="E149" s="25"/>
      <c r="F149" s="25"/>
    </row>
    <row r="150" spans="3:6" ht="83.65" customHeight="1" x14ac:dyDescent="0.55000000000000004">
      <c r="C150" s="25"/>
      <c r="D150" s="25"/>
      <c r="E150" s="25"/>
      <c r="F150" s="25"/>
    </row>
    <row r="151" spans="3:6" ht="83.65" customHeight="1" x14ac:dyDescent="0.55000000000000004">
      <c r="C151" s="25"/>
      <c r="D151" s="25"/>
      <c r="E151" s="25"/>
      <c r="F151" s="25"/>
    </row>
    <row r="152" spans="3:6" ht="83.65" customHeight="1" x14ac:dyDescent="0.55000000000000004">
      <c r="C152" s="25"/>
      <c r="D152" s="25"/>
      <c r="E152" s="25"/>
      <c r="F152" s="25"/>
    </row>
    <row r="153" spans="3:6" ht="83.65" customHeight="1" x14ac:dyDescent="0.55000000000000004">
      <c r="C153" s="25"/>
      <c r="D153" s="25"/>
      <c r="E153" s="25"/>
      <c r="F153" s="25"/>
    </row>
    <row r="154" spans="3:6" ht="83.65" customHeight="1" x14ac:dyDescent="0.55000000000000004">
      <c r="C154" s="25"/>
      <c r="D154" s="25"/>
      <c r="E154" s="25"/>
      <c r="F154" s="25"/>
    </row>
    <row r="155" spans="3:6" ht="83.65" customHeight="1" x14ac:dyDescent="0.55000000000000004">
      <c r="C155" s="25"/>
      <c r="D155" s="25"/>
      <c r="E155" s="25"/>
      <c r="F155" s="25"/>
    </row>
    <row r="156" spans="3:6" ht="83.65" customHeight="1" x14ac:dyDescent="0.55000000000000004">
      <c r="C156" s="25"/>
      <c r="D156" s="25"/>
      <c r="E156" s="25"/>
      <c r="F156" s="25"/>
    </row>
    <row r="157" spans="3:6" ht="83.65" customHeight="1" x14ac:dyDescent="0.55000000000000004">
      <c r="C157" s="25"/>
      <c r="D157" s="25"/>
      <c r="E157" s="25"/>
      <c r="F157" s="25"/>
    </row>
    <row r="158" spans="3:6" ht="83.65" customHeight="1" x14ac:dyDescent="0.55000000000000004">
      <c r="C158" s="25"/>
      <c r="D158" s="25"/>
      <c r="E158" s="25"/>
      <c r="F158" s="25"/>
    </row>
    <row r="159" spans="3:6" ht="83.65" customHeight="1" x14ac:dyDescent="0.55000000000000004">
      <c r="C159" s="25"/>
      <c r="D159" s="25"/>
      <c r="E159" s="25"/>
      <c r="F159" s="25"/>
    </row>
    <row r="160" spans="3:6" ht="83.65" customHeight="1" x14ac:dyDescent="0.55000000000000004">
      <c r="C160" s="25"/>
      <c r="D160" s="25"/>
      <c r="E160" s="25"/>
      <c r="F160" s="25"/>
    </row>
    <row r="161" spans="3:6" ht="83.65" customHeight="1" x14ac:dyDescent="0.55000000000000004">
      <c r="C161" s="25"/>
      <c r="D161" s="25"/>
      <c r="E161" s="25"/>
      <c r="F161" s="25"/>
    </row>
    <row r="162" spans="3:6" ht="83.65" customHeight="1" x14ac:dyDescent="0.55000000000000004">
      <c r="C162" s="25"/>
      <c r="D162" s="25"/>
      <c r="E162" s="25"/>
      <c r="F162" s="25"/>
    </row>
    <row r="163" spans="3:6" ht="83.65" customHeight="1" x14ac:dyDescent="0.55000000000000004">
      <c r="C163" s="25"/>
      <c r="D163" s="25"/>
      <c r="E163" s="25"/>
      <c r="F163" s="25"/>
    </row>
    <row r="164" spans="3:6" ht="83.65" customHeight="1" x14ac:dyDescent="0.55000000000000004">
      <c r="C164" s="25"/>
      <c r="D164" s="25"/>
      <c r="E164" s="25"/>
      <c r="F164" s="25"/>
    </row>
    <row r="165" spans="3:6" ht="83.65" customHeight="1" x14ac:dyDescent="0.55000000000000004">
      <c r="C165" s="25"/>
      <c r="D165" s="25"/>
      <c r="E165" s="25"/>
      <c r="F165" s="25"/>
    </row>
    <row r="166" spans="3:6" ht="83.65" customHeight="1" x14ac:dyDescent="0.55000000000000004">
      <c r="C166" s="25"/>
      <c r="D166" s="25"/>
      <c r="E166" s="25"/>
      <c r="F166" s="25"/>
    </row>
    <row r="167" spans="3:6" ht="83.65" customHeight="1" x14ac:dyDescent="0.55000000000000004">
      <c r="C167" s="25"/>
      <c r="D167" s="25"/>
      <c r="E167" s="25"/>
      <c r="F167" s="25"/>
    </row>
    <row r="168" spans="3:6" ht="83.65" customHeight="1" x14ac:dyDescent="0.55000000000000004">
      <c r="C168" s="25"/>
      <c r="D168" s="25"/>
      <c r="E168" s="25"/>
      <c r="F168" s="25"/>
    </row>
    <row r="169" spans="3:6" ht="83.65" customHeight="1" x14ac:dyDescent="0.55000000000000004">
      <c r="C169" s="25"/>
      <c r="D169" s="25"/>
      <c r="E169" s="25"/>
      <c r="F169" s="25"/>
    </row>
    <row r="170" spans="3:6" ht="83.65" customHeight="1" x14ac:dyDescent="0.55000000000000004">
      <c r="C170" s="25"/>
      <c r="D170" s="25"/>
      <c r="E170" s="25"/>
      <c r="F170" s="25"/>
    </row>
    <row r="171" spans="3:6" ht="83.65" customHeight="1" x14ac:dyDescent="0.55000000000000004">
      <c r="C171" s="25"/>
      <c r="D171" s="25"/>
      <c r="E171" s="25"/>
      <c r="F171" s="25"/>
    </row>
    <row r="172" spans="3:6" ht="83.65" customHeight="1" x14ac:dyDescent="0.55000000000000004">
      <c r="C172" s="25"/>
      <c r="D172" s="25"/>
      <c r="E172" s="25"/>
      <c r="F172" s="25"/>
    </row>
    <row r="173" spans="3:6" ht="83.65" customHeight="1" x14ac:dyDescent="0.55000000000000004">
      <c r="C173" s="25"/>
      <c r="D173" s="25"/>
      <c r="E173" s="25"/>
      <c r="F173" s="25"/>
    </row>
    <row r="174" spans="3:6" ht="83.65" customHeight="1" x14ac:dyDescent="0.55000000000000004">
      <c r="C174" s="25"/>
      <c r="D174" s="25"/>
      <c r="E174" s="25"/>
      <c r="F174" s="25"/>
    </row>
    <row r="175" spans="3:6" ht="83.65" customHeight="1" x14ac:dyDescent="0.55000000000000004">
      <c r="C175" s="25"/>
      <c r="D175" s="25"/>
      <c r="E175" s="25"/>
      <c r="F175" s="25"/>
    </row>
    <row r="176" spans="3:6" ht="83.65" customHeight="1" x14ac:dyDescent="0.55000000000000004">
      <c r="C176" s="25"/>
      <c r="D176" s="25"/>
      <c r="E176" s="25"/>
      <c r="F176" s="25"/>
    </row>
    <row r="177" spans="3:6" ht="83.65" customHeight="1" x14ac:dyDescent="0.55000000000000004">
      <c r="C177" s="25"/>
      <c r="D177" s="25"/>
      <c r="E177" s="25"/>
      <c r="F177" s="25"/>
    </row>
    <row r="178" spans="3:6" ht="83.65" customHeight="1" x14ac:dyDescent="0.55000000000000004">
      <c r="C178" s="25"/>
      <c r="D178" s="25"/>
      <c r="E178" s="25"/>
      <c r="F178" s="25"/>
    </row>
    <row r="179" spans="3:6" ht="83.65" customHeight="1" x14ac:dyDescent="0.55000000000000004">
      <c r="C179" s="25"/>
      <c r="D179" s="25"/>
      <c r="E179" s="25"/>
      <c r="F179" s="25"/>
    </row>
    <row r="180" spans="3:6" ht="83.65" customHeight="1" x14ac:dyDescent="0.55000000000000004">
      <c r="C180" s="25"/>
      <c r="D180" s="25"/>
      <c r="E180" s="25"/>
      <c r="F180" s="25"/>
    </row>
    <row r="181" spans="3:6" ht="83.65" customHeight="1" x14ac:dyDescent="0.55000000000000004">
      <c r="C181" s="25"/>
      <c r="D181" s="25"/>
      <c r="E181" s="25"/>
      <c r="F181" s="25"/>
    </row>
    <row r="182" spans="3:6" ht="83.65" customHeight="1" x14ac:dyDescent="0.55000000000000004">
      <c r="C182" s="25"/>
      <c r="D182" s="25"/>
      <c r="E182" s="25"/>
      <c r="F182" s="25"/>
    </row>
    <row r="183" spans="3:6" ht="83.65" customHeight="1" x14ac:dyDescent="0.55000000000000004">
      <c r="C183" s="25"/>
      <c r="D183" s="25"/>
      <c r="E183" s="25"/>
      <c r="F183" s="25"/>
    </row>
    <row r="184" spans="3:6" ht="83.65" customHeight="1" x14ac:dyDescent="0.55000000000000004">
      <c r="C184" s="25"/>
      <c r="D184" s="25"/>
      <c r="E184" s="25"/>
      <c r="F184" s="25"/>
    </row>
    <row r="185" spans="3:6" ht="83.65" customHeight="1" x14ac:dyDescent="0.55000000000000004">
      <c r="C185" s="25"/>
      <c r="D185" s="25"/>
      <c r="E185" s="25"/>
      <c r="F185" s="25"/>
    </row>
    <row r="186" spans="3:6" ht="83.65" customHeight="1" x14ac:dyDescent="0.55000000000000004">
      <c r="C186" s="25"/>
      <c r="D186" s="25"/>
      <c r="E186" s="25"/>
      <c r="F186" s="25"/>
    </row>
    <row r="187" spans="3:6" ht="83.65" customHeight="1" x14ac:dyDescent="0.55000000000000004">
      <c r="C187" s="25"/>
      <c r="D187" s="25"/>
      <c r="E187" s="25"/>
      <c r="F187" s="25"/>
    </row>
    <row r="188" spans="3:6" ht="83.65" customHeight="1" x14ac:dyDescent="0.55000000000000004">
      <c r="C188" s="25"/>
      <c r="D188" s="25"/>
      <c r="E188" s="25"/>
      <c r="F188" s="25"/>
    </row>
    <row r="189" spans="3:6" ht="83.65" customHeight="1" x14ac:dyDescent="0.55000000000000004">
      <c r="C189" s="25"/>
      <c r="D189" s="25"/>
      <c r="E189" s="25"/>
      <c r="F189" s="25"/>
    </row>
    <row r="190" spans="3:6" ht="83.65" customHeight="1" x14ac:dyDescent="0.55000000000000004">
      <c r="C190" s="25"/>
      <c r="D190" s="25"/>
      <c r="E190" s="25"/>
      <c r="F190" s="25"/>
    </row>
    <row r="191" spans="3:6" ht="83.65" customHeight="1" x14ac:dyDescent="0.55000000000000004">
      <c r="C191" s="25"/>
      <c r="D191" s="25"/>
      <c r="E191" s="25"/>
      <c r="F191" s="25"/>
    </row>
    <row r="192" spans="3:6" ht="83.65" customHeight="1" x14ac:dyDescent="0.55000000000000004">
      <c r="C192" s="25"/>
      <c r="D192" s="25"/>
      <c r="E192" s="25"/>
      <c r="F192" s="25"/>
    </row>
    <row r="193" spans="3:6" ht="83.65" customHeight="1" x14ac:dyDescent="0.55000000000000004">
      <c r="C193" s="25"/>
      <c r="D193" s="25"/>
      <c r="E193" s="25"/>
      <c r="F193" s="25"/>
    </row>
    <row r="194" spans="3:6" ht="83.65" customHeight="1" x14ac:dyDescent="0.55000000000000004">
      <c r="C194" s="25"/>
      <c r="D194" s="25"/>
      <c r="E194" s="25"/>
      <c r="F194" s="25"/>
    </row>
    <row r="195" spans="3:6" ht="83.65" customHeight="1" x14ac:dyDescent="0.55000000000000004">
      <c r="C195" s="25"/>
      <c r="D195" s="25"/>
      <c r="E195" s="25"/>
      <c r="F195" s="25"/>
    </row>
    <row r="196" spans="3:6" ht="83.65" customHeight="1" x14ac:dyDescent="0.55000000000000004">
      <c r="C196" s="25"/>
      <c r="D196" s="25"/>
      <c r="E196" s="25"/>
      <c r="F196" s="25"/>
    </row>
    <row r="197" spans="3:6" ht="83.65" customHeight="1" x14ac:dyDescent="0.55000000000000004">
      <c r="C197" s="25"/>
      <c r="D197" s="25"/>
      <c r="E197" s="25"/>
      <c r="F197" s="25"/>
    </row>
    <row r="198" spans="3:6" ht="83.65" customHeight="1" x14ac:dyDescent="0.55000000000000004">
      <c r="C198" s="25"/>
      <c r="D198" s="25"/>
      <c r="E198" s="25"/>
      <c r="F198" s="25"/>
    </row>
    <row r="199" spans="3:6" ht="83.65" customHeight="1" x14ac:dyDescent="0.55000000000000004">
      <c r="C199" s="25"/>
      <c r="D199" s="25"/>
      <c r="E199" s="25"/>
      <c r="F199" s="25"/>
    </row>
    <row r="200" spans="3:6" ht="83.65" customHeight="1" x14ac:dyDescent="0.55000000000000004">
      <c r="C200" s="25"/>
      <c r="D200" s="25"/>
      <c r="E200" s="25"/>
      <c r="F200" s="25"/>
    </row>
    <row r="201" spans="3:6" ht="83.65" customHeight="1" x14ac:dyDescent="0.55000000000000004">
      <c r="C201" s="25"/>
      <c r="D201" s="25"/>
      <c r="E201" s="25"/>
      <c r="F201" s="25"/>
    </row>
    <row r="202" spans="3:6" ht="83.65" customHeight="1" x14ac:dyDescent="0.55000000000000004">
      <c r="C202" s="25"/>
      <c r="D202" s="25"/>
      <c r="E202" s="25"/>
      <c r="F202" s="25"/>
    </row>
    <row r="203" spans="3:6" ht="83.65" customHeight="1" x14ac:dyDescent="0.55000000000000004">
      <c r="C203" s="25"/>
      <c r="D203" s="25"/>
      <c r="E203" s="25"/>
      <c r="F203" s="25"/>
    </row>
    <row r="204" spans="3:6" ht="83.65" customHeight="1" x14ac:dyDescent="0.55000000000000004">
      <c r="C204" s="25"/>
      <c r="D204" s="25"/>
      <c r="E204" s="25"/>
      <c r="F204" s="25"/>
    </row>
    <row r="205" spans="3:6" ht="83.65" customHeight="1" x14ac:dyDescent="0.55000000000000004">
      <c r="C205" s="25"/>
      <c r="D205" s="25"/>
      <c r="E205" s="25"/>
      <c r="F205" s="25"/>
    </row>
    <row r="206" spans="3:6" ht="83.65" customHeight="1" x14ac:dyDescent="0.55000000000000004">
      <c r="C206" s="25"/>
      <c r="D206" s="25"/>
      <c r="E206" s="25"/>
      <c r="F206" s="25"/>
    </row>
    <row r="207" spans="3:6" ht="83.65" customHeight="1" x14ac:dyDescent="0.55000000000000004">
      <c r="C207" s="25"/>
      <c r="D207" s="25"/>
      <c r="E207" s="25"/>
      <c r="F207" s="25"/>
    </row>
    <row r="208" spans="3:6" ht="83.65" customHeight="1" x14ac:dyDescent="0.55000000000000004">
      <c r="C208" s="25"/>
      <c r="D208" s="25"/>
      <c r="E208" s="25"/>
      <c r="F208" s="25"/>
    </row>
    <row r="209" spans="3:6" ht="83.65" customHeight="1" x14ac:dyDescent="0.55000000000000004">
      <c r="C209" s="25"/>
      <c r="D209" s="25"/>
      <c r="E209" s="25"/>
      <c r="F209" s="25"/>
    </row>
    <row r="210" spans="3:6" ht="83.65" customHeight="1" x14ac:dyDescent="0.55000000000000004">
      <c r="C210" s="25"/>
      <c r="D210" s="25"/>
      <c r="E210" s="25"/>
      <c r="F210" s="25"/>
    </row>
    <row r="211" spans="3:6" ht="83.65" customHeight="1" x14ac:dyDescent="0.55000000000000004">
      <c r="C211" s="25"/>
      <c r="D211" s="25"/>
      <c r="E211" s="25"/>
      <c r="F211" s="25"/>
    </row>
    <row r="212" spans="3:6" ht="83.65" customHeight="1" x14ac:dyDescent="0.55000000000000004">
      <c r="C212" s="25"/>
      <c r="D212" s="25"/>
      <c r="E212" s="25"/>
      <c r="F212" s="25"/>
    </row>
    <row r="213" spans="3:6" ht="83.65" customHeight="1" x14ac:dyDescent="0.55000000000000004">
      <c r="C213" s="25"/>
      <c r="D213" s="25"/>
      <c r="E213" s="25"/>
      <c r="F213" s="25"/>
    </row>
    <row r="214" spans="3:6" ht="83.65" customHeight="1" x14ac:dyDescent="0.55000000000000004">
      <c r="C214" s="25"/>
      <c r="D214" s="25"/>
      <c r="E214" s="25"/>
      <c r="F214" s="25"/>
    </row>
    <row r="215" spans="3:6" ht="83.65" customHeight="1" x14ac:dyDescent="0.55000000000000004">
      <c r="C215" s="25"/>
      <c r="D215" s="25"/>
      <c r="E215" s="25"/>
      <c r="F215" s="25"/>
    </row>
    <row r="216" spans="3:6" ht="83.65" customHeight="1" x14ac:dyDescent="0.55000000000000004">
      <c r="C216" s="25"/>
      <c r="D216" s="25"/>
      <c r="E216" s="25"/>
      <c r="F216" s="25"/>
    </row>
    <row r="217" spans="3:6" ht="83.65" customHeight="1" x14ac:dyDescent="0.55000000000000004">
      <c r="C217" s="25"/>
      <c r="D217" s="25"/>
      <c r="E217" s="25"/>
      <c r="F217" s="25"/>
    </row>
    <row r="218" spans="3:6" ht="83.65" customHeight="1" x14ac:dyDescent="0.55000000000000004">
      <c r="C218" s="25"/>
      <c r="D218" s="25"/>
      <c r="E218" s="25"/>
      <c r="F218" s="25"/>
    </row>
    <row r="219" spans="3:6" ht="83.65" customHeight="1" x14ac:dyDescent="0.55000000000000004">
      <c r="C219" s="25"/>
      <c r="D219" s="25"/>
      <c r="E219" s="25"/>
      <c r="F219" s="25"/>
    </row>
    <row r="220" spans="3:6" ht="83.65" customHeight="1" x14ac:dyDescent="0.55000000000000004">
      <c r="C220" s="25"/>
      <c r="D220" s="25"/>
      <c r="E220" s="25"/>
      <c r="F220" s="25"/>
    </row>
    <row r="221" spans="3:6" ht="83.65" customHeight="1" x14ac:dyDescent="0.55000000000000004">
      <c r="C221" s="25"/>
      <c r="D221" s="25"/>
      <c r="E221" s="25"/>
      <c r="F221" s="25"/>
    </row>
    <row r="222" spans="3:6" ht="83.65" customHeight="1" x14ac:dyDescent="0.55000000000000004">
      <c r="C222" s="25"/>
      <c r="D222" s="25"/>
      <c r="E222" s="25"/>
      <c r="F222" s="25"/>
    </row>
    <row r="223" spans="3:6" ht="83.65" customHeight="1" x14ac:dyDescent="0.55000000000000004">
      <c r="C223" s="25"/>
      <c r="D223" s="25"/>
      <c r="E223" s="25"/>
      <c r="F223" s="25"/>
    </row>
    <row r="224" spans="3:6" ht="83.65" customHeight="1" x14ac:dyDescent="0.55000000000000004">
      <c r="C224" s="25"/>
      <c r="D224" s="25"/>
      <c r="E224" s="25"/>
      <c r="F224" s="25"/>
    </row>
    <row r="225" spans="3:6" ht="83.65" customHeight="1" x14ac:dyDescent="0.55000000000000004">
      <c r="C225" s="25"/>
      <c r="D225" s="25"/>
      <c r="E225" s="25"/>
      <c r="F225" s="25"/>
    </row>
    <row r="226" spans="3:6" ht="83.65" customHeight="1" x14ac:dyDescent="0.55000000000000004">
      <c r="C226" s="25"/>
      <c r="D226" s="25"/>
      <c r="E226" s="25"/>
      <c r="F226" s="25"/>
    </row>
    <row r="227" spans="3:6" ht="83.65" customHeight="1" x14ac:dyDescent="0.55000000000000004">
      <c r="C227" s="25"/>
      <c r="D227" s="25"/>
      <c r="E227" s="25"/>
      <c r="F227" s="25"/>
    </row>
    <row r="228" spans="3:6" ht="83.65" customHeight="1" x14ac:dyDescent="0.55000000000000004">
      <c r="C228" s="25"/>
      <c r="D228" s="25"/>
      <c r="E228" s="25"/>
      <c r="F228" s="25"/>
    </row>
    <row r="229" spans="3:6" ht="83.65" customHeight="1" x14ac:dyDescent="0.55000000000000004">
      <c r="C229" s="25"/>
      <c r="D229" s="25"/>
      <c r="E229" s="25"/>
      <c r="F229" s="25"/>
    </row>
    <row r="230" spans="3:6" ht="83.65" customHeight="1" x14ac:dyDescent="0.55000000000000004">
      <c r="C230" s="25"/>
      <c r="D230" s="25"/>
      <c r="E230" s="25"/>
      <c r="F230" s="25"/>
    </row>
    <row r="231" spans="3:6" ht="83.65" customHeight="1" x14ac:dyDescent="0.55000000000000004">
      <c r="C231" s="25"/>
      <c r="D231" s="25"/>
      <c r="E231" s="25"/>
      <c r="F231" s="25"/>
    </row>
    <row r="232" spans="3:6" ht="83.65" customHeight="1" x14ac:dyDescent="0.55000000000000004">
      <c r="C232" s="25"/>
      <c r="D232" s="25"/>
      <c r="E232" s="25"/>
      <c r="F232" s="25"/>
    </row>
    <row r="233" spans="3:6" ht="83.65" customHeight="1" x14ac:dyDescent="0.55000000000000004">
      <c r="C233" s="25"/>
      <c r="D233" s="25"/>
      <c r="E233" s="25"/>
      <c r="F233" s="25"/>
    </row>
    <row r="234" spans="3:6" ht="83.65" customHeight="1" x14ac:dyDescent="0.55000000000000004">
      <c r="C234" s="25"/>
      <c r="D234" s="25"/>
      <c r="E234" s="25"/>
      <c r="F234" s="25"/>
    </row>
    <row r="235" spans="3:6" ht="83.65" customHeight="1" x14ac:dyDescent="0.55000000000000004">
      <c r="C235" s="25"/>
      <c r="D235" s="25"/>
      <c r="E235" s="25"/>
      <c r="F235" s="25"/>
    </row>
    <row r="236" spans="3:6" ht="83.65" customHeight="1" x14ac:dyDescent="0.55000000000000004">
      <c r="C236" s="25"/>
      <c r="D236" s="25"/>
      <c r="E236" s="25"/>
      <c r="F236" s="25"/>
    </row>
    <row r="237" spans="3:6" ht="83.65" customHeight="1" x14ac:dyDescent="0.55000000000000004">
      <c r="C237" s="25"/>
      <c r="D237" s="25"/>
      <c r="E237" s="25"/>
      <c r="F237" s="25"/>
    </row>
    <row r="238" spans="3:6" ht="83.65" customHeight="1" x14ac:dyDescent="0.55000000000000004">
      <c r="C238" s="25"/>
      <c r="D238" s="25"/>
      <c r="E238" s="25"/>
      <c r="F238" s="25"/>
    </row>
  </sheetData>
  <mergeCells count="4">
    <mergeCell ref="C4:F4"/>
    <mergeCell ref="C18:F18"/>
    <mergeCell ref="C30:F30"/>
    <mergeCell ref="C41:F41"/>
  </mergeCells>
  <conditionalFormatting sqref="E6:E8">
    <cfRule type="cellIs" dxfId="109" priority="146" operator="equal">
      <formula>"Not Applicable"</formula>
    </cfRule>
    <cfRule type="cellIs" dxfId="108" priority="147" operator="equal">
      <formula>"Not Started"</formula>
    </cfRule>
    <cfRule type="cellIs" dxfId="107" priority="148" operator="equal">
      <formula>"Low level of progress "</formula>
    </cfRule>
    <cfRule type="cellIs" dxfId="106" priority="149" operator="equal">
      <formula>"Significant Progress"</formula>
    </cfRule>
    <cfRule type="cellIs" dxfId="105" priority="150" operator="equal">
      <formula>"Area of Excellence"</formula>
    </cfRule>
  </conditionalFormatting>
  <conditionalFormatting sqref="E9:E11">
    <cfRule type="cellIs" dxfId="104" priority="141" operator="equal">
      <formula>"Not Applicable"</formula>
    </cfRule>
    <cfRule type="cellIs" dxfId="103" priority="142" operator="equal">
      <formula>"Not Started"</formula>
    </cfRule>
    <cfRule type="cellIs" dxfId="102" priority="143" operator="equal">
      <formula>"Low level of progress "</formula>
    </cfRule>
    <cfRule type="cellIs" dxfId="101" priority="144" operator="equal">
      <formula>"Significant Progress"</formula>
    </cfRule>
    <cfRule type="cellIs" dxfId="100" priority="145" operator="equal">
      <formula>"Area of Excellence"</formula>
    </cfRule>
  </conditionalFormatting>
  <conditionalFormatting sqref="E12">
    <cfRule type="cellIs" dxfId="99" priority="131" operator="equal">
      <formula>"Not Applicable"</formula>
    </cfRule>
    <cfRule type="cellIs" dxfId="98" priority="132" operator="equal">
      <formula>"Not Started"</formula>
    </cfRule>
    <cfRule type="cellIs" dxfId="97" priority="133" operator="equal">
      <formula>"Low level of progress "</formula>
    </cfRule>
    <cfRule type="cellIs" dxfId="96" priority="134" operator="equal">
      <formula>"Significant Progress"</formula>
    </cfRule>
    <cfRule type="cellIs" dxfId="95" priority="135" operator="equal">
      <formula>"Area of Excellence"</formula>
    </cfRule>
  </conditionalFormatting>
  <conditionalFormatting sqref="E37">
    <cfRule type="cellIs" dxfId="94" priority="106" operator="equal">
      <formula>"Not Applicable"</formula>
    </cfRule>
    <cfRule type="cellIs" dxfId="93" priority="107" operator="equal">
      <formula>"Not Started"</formula>
    </cfRule>
    <cfRule type="cellIs" dxfId="92" priority="108" operator="equal">
      <formula>"Low level of progress "</formula>
    </cfRule>
    <cfRule type="cellIs" dxfId="91" priority="109" operator="equal">
      <formula>"Significant Progress"</formula>
    </cfRule>
    <cfRule type="cellIs" dxfId="90" priority="110" operator="equal">
      <formula>"Area of Excellence"</formula>
    </cfRule>
  </conditionalFormatting>
  <conditionalFormatting sqref="E38">
    <cfRule type="cellIs" dxfId="89" priority="101" operator="equal">
      <formula>"Not Applicable"</formula>
    </cfRule>
    <cfRule type="cellIs" dxfId="88" priority="102" operator="equal">
      <formula>"Not Started"</formula>
    </cfRule>
    <cfRule type="cellIs" dxfId="87" priority="103" operator="equal">
      <formula>"Low level of progress "</formula>
    </cfRule>
    <cfRule type="cellIs" dxfId="86" priority="104" operator="equal">
      <formula>"Significant Progress"</formula>
    </cfRule>
    <cfRule type="cellIs" dxfId="85" priority="105" operator="equal">
      <formula>"Area of Excellence"</formula>
    </cfRule>
  </conditionalFormatting>
  <conditionalFormatting sqref="E43">
    <cfRule type="cellIs" dxfId="84" priority="91" operator="equal">
      <formula>"Not Applicable"</formula>
    </cfRule>
    <cfRule type="cellIs" dxfId="83" priority="92" operator="equal">
      <formula>"Not Started"</formula>
    </cfRule>
    <cfRule type="cellIs" dxfId="82" priority="93" operator="equal">
      <formula>"Low level of progress "</formula>
    </cfRule>
    <cfRule type="cellIs" dxfId="81" priority="94" operator="equal">
      <formula>"Significant Progress"</formula>
    </cfRule>
    <cfRule type="cellIs" dxfId="80" priority="95" operator="equal">
      <formula>"Area of Excellence"</formula>
    </cfRule>
  </conditionalFormatting>
  <conditionalFormatting sqref="E46">
    <cfRule type="cellIs" dxfId="79" priority="86" operator="equal">
      <formula>"Not Applicable"</formula>
    </cfRule>
    <cfRule type="cellIs" dxfId="78" priority="87" operator="equal">
      <formula>"Not Started"</formula>
    </cfRule>
    <cfRule type="cellIs" dxfId="77" priority="88" operator="equal">
      <formula>"Low level of progress "</formula>
    </cfRule>
    <cfRule type="cellIs" dxfId="76" priority="89" operator="equal">
      <formula>"Significant Progress"</formula>
    </cfRule>
    <cfRule type="cellIs" dxfId="75" priority="90" operator="equal">
      <formula>"Area of Excellence"</formula>
    </cfRule>
  </conditionalFormatting>
  <conditionalFormatting sqref="E49">
    <cfRule type="cellIs" dxfId="74" priority="76" operator="equal">
      <formula>"Not Applicable"</formula>
    </cfRule>
    <cfRule type="cellIs" dxfId="73" priority="77" operator="equal">
      <formula>"Not Started"</formula>
    </cfRule>
    <cfRule type="cellIs" dxfId="72" priority="78" operator="equal">
      <formula>"Low level of progress "</formula>
    </cfRule>
    <cfRule type="cellIs" dxfId="71" priority="79" operator="equal">
      <formula>"Significant Progress"</formula>
    </cfRule>
    <cfRule type="cellIs" dxfId="70" priority="80" operator="equal">
      <formula>"Area of Excellence"</formula>
    </cfRule>
  </conditionalFormatting>
  <conditionalFormatting sqref="E55:E60">
    <cfRule type="cellIs" dxfId="69" priority="71" operator="equal">
      <formula>"Not Applicable"</formula>
    </cfRule>
    <cfRule type="cellIs" dxfId="68" priority="72" operator="equal">
      <formula>"Not Started"</formula>
    </cfRule>
    <cfRule type="cellIs" dxfId="67" priority="73" operator="equal">
      <formula>"Low level of progress "</formula>
    </cfRule>
    <cfRule type="cellIs" dxfId="66" priority="74" operator="equal">
      <formula>"Significant Progress"</formula>
    </cfRule>
    <cfRule type="cellIs" dxfId="65" priority="75" operator="equal">
      <formula>"Area of Excellence"</formula>
    </cfRule>
  </conditionalFormatting>
  <conditionalFormatting sqref="E64:E65">
    <cfRule type="cellIs" dxfId="64" priority="66" operator="equal">
      <formula>"Not Applicable"</formula>
    </cfRule>
    <cfRule type="cellIs" dxfId="63" priority="67" operator="equal">
      <formula>"Not Started"</formula>
    </cfRule>
    <cfRule type="cellIs" dxfId="62" priority="68" operator="equal">
      <formula>"Low level of progress "</formula>
    </cfRule>
    <cfRule type="cellIs" dxfId="61" priority="69" operator="equal">
      <formula>"Significant Progress"</formula>
    </cfRule>
    <cfRule type="cellIs" dxfId="60" priority="70" operator="equal">
      <formula>"Area of Excellence"</formula>
    </cfRule>
  </conditionalFormatting>
  <conditionalFormatting sqref="E13:E15">
    <cfRule type="cellIs" dxfId="59" priority="61" operator="equal">
      <formula>"Not Applicable"</formula>
    </cfRule>
    <cfRule type="cellIs" dxfId="58" priority="62" operator="equal">
      <formula>"Not Started"</formula>
    </cfRule>
    <cfRule type="cellIs" dxfId="57" priority="63" operator="equal">
      <formula>"Low level of progress "</formula>
    </cfRule>
    <cfRule type="cellIs" dxfId="56" priority="64" operator="equal">
      <formula>"Significant Progress"</formula>
    </cfRule>
    <cfRule type="cellIs" dxfId="55" priority="65" operator="equal">
      <formula>"Area of Excellence"</formula>
    </cfRule>
  </conditionalFormatting>
  <conditionalFormatting sqref="E20:E22">
    <cfRule type="cellIs" dxfId="54" priority="56" operator="equal">
      <formula>"Not Applicable"</formula>
    </cfRule>
    <cfRule type="cellIs" dxfId="53" priority="57" operator="equal">
      <formula>"Not Started"</formula>
    </cfRule>
    <cfRule type="cellIs" dxfId="52" priority="58" operator="equal">
      <formula>"Low level of progress "</formula>
    </cfRule>
    <cfRule type="cellIs" dxfId="51" priority="59" operator="equal">
      <formula>"Significant Progress"</formula>
    </cfRule>
    <cfRule type="cellIs" dxfId="50" priority="60" operator="equal">
      <formula>"Area of Excellence"</formula>
    </cfRule>
  </conditionalFormatting>
  <conditionalFormatting sqref="E32">
    <cfRule type="cellIs" dxfId="49" priority="51" operator="equal">
      <formula>"Not Applicable"</formula>
    </cfRule>
    <cfRule type="cellIs" dxfId="48" priority="52" operator="equal">
      <formula>"Not Started"</formula>
    </cfRule>
    <cfRule type="cellIs" dxfId="47" priority="53" operator="equal">
      <formula>"Low level of progress "</formula>
    </cfRule>
    <cfRule type="cellIs" dxfId="46" priority="54" operator="equal">
      <formula>"Significant Progress"</formula>
    </cfRule>
    <cfRule type="cellIs" dxfId="45" priority="55" operator="equal">
      <formula>"Area of Excellence"</formula>
    </cfRule>
  </conditionalFormatting>
  <conditionalFormatting sqref="E45">
    <cfRule type="cellIs" dxfId="44" priority="46" operator="equal">
      <formula>"Not Applicable"</formula>
    </cfRule>
    <cfRule type="cellIs" dxfId="43" priority="47" operator="equal">
      <formula>"Not Started"</formula>
    </cfRule>
    <cfRule type="cellIs" dxfId="42" priority="48" operator="equal">
      <formula>"Low level of progress "</formula>
    </cfRule>
    <cfRule type="cellIs" dxfId="41" priority="49" operator="equal">
      <formula>"Significant Progress"</formula>
    </cfRule>
    <cfRule type="cellIs" dxfId="40" priority="50" operator="equal">
      <formula>"Area of Excellence"</formula>
    </cfRule>
  </conditionalFormatting>
  <conditionalFormatting sqref="E16">
    <cfRule type="cellIs" dxfId="39" priority="36" operator="equal">
      <formula>"Not Applicable"</formula>
    </cfRule>
    <cfRule type="cellIs" dxfId="38" priority="37" operator="equal">
      <formula>"Not Started"</formula>
    </cfRule>
    <cfRule type="cellIs" dxfId="37" priority="38" operator="equal">
      <formula>"Low level of progress "</formula>
    </cfRule>
    <cfRule type="cellIs" dxfId="36" priority="39" operator="equal">
      <formula>"Significant Progress"</formula>
    </cfRule>
    <cfRule type="cellIs" dxfId="35" priority="40" operator="equal">
      <formula>"Area of Excellence"</formula>
    </cfRule>
  </conditionalFormatting>
  <conditionalFormatting sqref="E23:E24">
    <cfRule type="cellIs" dxfId="34" priority="31" operator="equal">
      <formula>"Not Applicable"</formula>
    </cfRule>
    <cfRule type="cellIs" dxfId="33" priority="32" operator="equal">
      <formula>"Not Started"</formula>
    </cfRule>
    <cfRule type="cellIs" dxfId="32" priority="33" operator="equal">
      <formula>"Low level of progress "</formula>
    </cfRule>
    <cfRule type="cellIs" dxfId="31" priority="34" operator="equal">
      <formula>"Significant Progress"</formula>
    </cfRule>
    <cfRule type="cellIs" dxfId="30" priority="35" operator="equal">
      <formula>"Area of Excellence"</formula>
    </cfRule>
  </conditionalFormatting>
  <conditionalFormatting sqref="E31">
    <cfRule type="cellIs" dxfId="29" priority="26" operator="equal">
      <formula>"Not Applicable"</formula>
    </cfRule>
    <cfRule type="cellIs" dxfId="28" priority="27" operator="equal">
      <formula>"Not Started"</formula>
    </cfRule>
    <cfRule type="cellIs" dxfId="27" priority="28" operator="equal">
      <formula>"Low level of progress "</formula>
    </cfRule>
    <cfRule type="cellIs" dxfId="26" priority="29" operator="equal">
      <formula>"Significant Progress"</formula>
    </cfRule>
    <cfRule type="cellIs" dxfId="25" priority="30" operator="equal">
      <formula>"Area of Excellence"</formula>
    </cfRule>
  </conditionalFormatting>
  <conditionalFormatting sqref="E39">
    <cfRule type="cellIs" dxfId="24" priority="21" operator="equal">
      <formula>"Not Applicable"</formula>
    </cfRule>
    <cfRule type="cellIs" dxfId="23" priority="22" operator="equal">
      <formula>"Not Started"</formula>
    </cfRule>
    <cfRule type="cellIs" dxfId="22" priority="23" operator="equal">
      <formula>"Low level of progress "</formula>
    </cfRule>
    <cfRule type="cellIs" dxfId="21" priority="24" operator="equal">
      <formula>"Significant Progress"</formula>
    </cfRule>
    <cfRule type="cellIs" dxfId="20" priority="25" operator="equal">
      <formula>"Area of Excellence"</formula>
    </cfRule>
  </conditionalFormatting>
  <conditionalFormatting sqref="E42">
    <cfRule type="cellIs" dxfId="19" priority="16" operator="equal">
      <formula>"Not Applicable"</formula>
    </cfRule>
    <cfRule type="cellIs" dxfId="18" priority="17" operator="equal">
      <formula>"Not Started"</formula>
    </cfRule>
    <cfRule type="cellIs" dxfId="17" priority="18" operator="equal">
      <formula>"Low level of progress "</formula>
    </cfRule>
    <cfRule type="cellIs" dxfId="16" priority="19" operator="equal">
      <formula>"Significant Progress"</formula>
    </cfRule>
    <cfRule type="cellIs" dxfId="15" priority="20" operator="equal">
      <formula>"Area of Excellence"</formula>
    </cfRule>
  </conditionalFormatting>
  <conditionalFormatting sqref="E47">
    <cfRule type="cellIs" dxfId="14" priority="11" operator="equal">
      <formula>"Not Applicable"</formula>
    </cfRule>
    <cfRule type="cellIs" dxfId="13" priority="12" operator="equal">
      <formula>"Not Started"</formula>
    </cfRule>
    <cfRule type="cellIs" dxfId="12" priority="13" operator="equal">
      <formula>"Low level of progress "</formula>
    </cfRule>
    <cfRule type="cellIs" dxfId="11" priority="14" operator="equal">
      <formula>"Significant Progress"</formula>
    </cfRule>
    <cfRule type="cellIs" dxfId="10" priority="15" operator="equal">
      <formula>"Area of Excellence"</formula>
    </cfRule>
  </conditionalFormatting>
  <conditionalFormatting sqref="E48">
    <cfRule type="cellIs" dxfId="9" priority="6" operator="equal">
      <formula>"Not Applicable"</formula>
    </cfRule>
    <cfRule type="cellIs" dxfId="8" priority="7" operator="equal">
      <formula>"Not Started"</formula>
    </cfRule>
    <cfRule type="cellIs" dxfId="7" priority="8" operator="equal">
      <formula>"Low level of progress "</formula>
    </cfRule>
    <cfRule type="cellIs" dxfId="6" priority="9" operator="equal">
      <formula>"Significant Progress"</formula>
    </cfRule>
    <cfRule type="cellIs" dxfId="5" priority="10" operator="equal">
      <formula>"Area of Excellence"</formula>
    </cfRule>
  </conditionalFormatting>
  <conditionalFormatting sqref="E50:E54">
    <cfRule type="cellIs" dxfId="4" priority="1" operator="equal">
      <formula>"Not Applicable"</formula>
    </cfRule>
    <cfRule type="cellIs" dxfId="3" priority="2" operator="equal">
      <formula>"Not Started"</formula>
    </cfRule>
    <cfRule type="cellIs" dxfId="2" priority="3" operator="equal">
      <formula>"Low level of progress "</formula>
    </cfRule>
    <cfRule type="cellIs" dxfId="1" priority="4" operator="equal">
      <formula>"Significant Progress"</formula>
    </cfRule>
    <cfRule type="cellIs" dxfId="0" priority="5" operator="equal">
      <formula>"Area of Excellence"</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A0442A65-71EE-44AE-BB9F-9AEE31F8F505}">
          <x14:formula1>
            <xm:f>'Data and Calculations'!$B$3:$B$7</xm:f>
          </x14:formula1>
          <xm:sqref>E6:E11 E42:E43 E64:E65 E20:E24 E31:E32 E13:E16 E45:E60 E37:E39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25563"/>
    <pageSetUpPr fitToPage="1"/>
  </sheetPr>
  <dimension ref="B2:AJ148"/>
  <sheetViews>
    <sheetView showGridLines="0" tabSelected="1" topLeftCell="A21" zoomScale="38" zoomScaleNormal="38" workbookViewId="0">
      <selection activeCell="F129" sqref="F129:Z138"/>
    </sheetView>
  </sheetViews>
  <sheetFormatPr defaultColWidth="8.7265625" defaultRowHeight="14" x14ac:dyDescent="0.3"/>
  <cols>
    <col min="1" max="1" width="4.54296875" style="106" customWidth="1"/>
    <col min="2" max="3" width="4.54296875" style="106" hidden="1" customWidth="1"/>
    <col min="4" max="4" width="0" style="106" hidden="1" customWidth="1"/>
    <col min="5" max="6" width="9.26953125" style="106" customWidth="1"/>
    <col min="7" max="8" width="8.7265625" style="106"/>
    <col min="9" max="9" width="18.26953125" style="106" customWidth="1"/>
    <col min="10" max="28" width="8.7265625" style="106"/>
    <col min="29" max="29" width="13" style="106" customWidth="1"/>
    <col min="30" max="30" width="23.26953125" style="106" customWidth="1"/>
    <col min="31" max="35" width="32.26953125" style="106" customWidth="1"/>
    <col min="36" max="36" width="48.453125" style="106" customWidth="1"/>
    <col min="37" max="37" width="58.7265625" style="106" customWidth="1"/>
    <col min="38" max="39" width="32.26953125" style="106" customWidth="1"/>
    <col min="40" max="16384" width="8.7265625" style="106"/>
  </cols>
  <sheetData>
    <row r="2" spans="5:36" ht="73.400000000000006" customHeight="1" x14ac:dyDescent="0.3">
      <c r="E2" s="196" t="s">
        <v>1</v>
      </c>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5"/>
      <c r="AH2" s="195"/>
      <c r="AI2" s="195"/>
      <c r="AJ2" s="195"/>
    </row>
    <row r="3" spans="5:36" ht="20.65" customHeight="1" x14ac:dyDescent="0.3"/>
    <row r="4" spans="5:36" ht="40.4" customHeight="1" x14ac:dyDescent="0.6">
      <c r="E4" s="107" t="s">
        <v>2</v>
      </c>
      <c r="F4" s="108"/>
      <c r="J4" s="197"/>
      <c r="K4" s="198"/>
      <c r="L4" s="198"/>
      <c r="M4" s="198"/>
      <c r="N4" s="198"/>
      <c r="O4" s="198"/>
      <c r="P4" s="198"/>
      <c r="Q4" s="198"/>
      <c r="R4" s="198"/>
      <c r="S4" s="198"/>
      <c r="T4" s="198"/>
      <c r="U4" s="198"/>
      <c r="V4" s="198"/>
      <c r="W4" s="199"/>
    </row>
    <row r="5" spans="5:36" ht="40.4" customHeight="1" x14ac:dyDescent="0.6">
      <c r="E5" s="107" t="s">
        <v>3</v>
      </c>
      <c r="F5" s="108"/>
      <c r="J5" s="197"/>
      <c r="K5" s="198"/>
      <c r="L5" s="198"/>
      <c r="M5" s="198"/>
      <c r="N5" s="198"/>
      <c r="O5" s="198"/>
      <c r="P5" s="198"/>
      <c r="Q5" s="198"/>
      <c r="R5" s="198"/>
      <c r="S5" s="198"/>
      <c r="T5" s="198"/>
      <c r="U5" s="198"/>
      <c r="V5" s="198"/>
      <c r="W5" s="199"/>
    </row>
    <row r="6" spans="5:36" ht="40.4" customHeight="1" x14ac:dyDescent="0.6">
      <c r="E6" s="107" t="s">
        <v>4</v>
      </c>
      <c r="F6" s="108"/>
      <c r="J6" s="197"/>
      <c r="K6" s="198"/>
      <c r="L6" s="198"/>
      <c r="M6" s="198"/>
      <c r="N6" s="198"/>
      <c r="O6" s="198"/>
      <c r="P6" s="198"/>
      <c r="Q6" s="198"/>
      <c r="R6" s="198"/>
      <c r="S6" s="198"/>
      <c r="T6" s="198"/>
      <c r="U6" s="198"/>
      <c r="V6" s="198"/>
      <c r="W6" s="199"/>
    </row>
    <row r="7" spans="5:36" ht="40.4" customHeight="1" x14ac:dyDescent="0.6">
      <c r="E7" s="107" t="s">
        <v>5</v>
      </c>
      <c r="F7" s="108"/>
      <c r="H7" s="109"/>
      <c r="I7" s="108"/>
      <c r="J7" s="200"/>
      <c r="K7" s="198"/>
      <c r="L7" s="198"/>
      <c r="M7" s="198"/>
      <c r="N7" s="198"/>
      <c r="O7" s="198"/>
      <c r="P7" s="198"/>
      <c r="Q7" s="198"/>
      <c r="R7" s="198"/>
      <c r="S7" s="198"/>
      <c r="T7" s="198"/>
      <c r="U7" s="198"/>
      <c r="V7" s="198"/>
      <c r="W7" s="199"/>
    </row>
    <row r="8" spans="5:36" ht="18" customHeight="1" x14ac:dyDescent="0.6">
      <c r="H8" s="109"/>
      <c r="I8" s="108"/>
    </row>
    <row r="9" spans="5:36" ht="18" customHeight="1" x14ac:dyDescent="0.3"/>
    <row r="10" spans="5:36" ht="22.5" x14ac:dyDescent="0.45">
      <c r="AC10" s="110"/>
      <c r="AD10" s="110"/>
      <c r="AE10" s="110"/>
    </row>
    <row r="11" spans="5:36" ht="23.65" customHeight="1" x14ac:dyDescent="0.45">
      <c r="AC11" s="110"/>
      <c r="AD11" s="110"/>
      <c r="AE11" s="110"/>
    </row>
    <row r="12" spans="5:36" ht="23.65" customHeight="1" x14ac:dyDescent="0.45">
      <c r="AC12" s="110"/>
      <c r="AD12" s="110"/>
      <c r="AE12" s="110"/>
    </row>
    <row r="13" spans="5:36" ht="23.65" customHeight="1" x14ac:dyDescent="0.45">
      <c r="AC13" s="110"/>
      <c r="AD13" s="110"/>
      <c r="AE13" s="110"/>
    </row>
    <row r="14" spans="5:36" ht="23.65" customHeight="1" x14ac:dyDescent="0.45">
      <c r="AC14" s="110"/>
      <c r="AD14" s="110"/>
      <c r="AE14" s="110"/>
    </row>
    <row r="15" spans="5:36" ht="35" x14ac:dyDescent="0.7">
      <c r="J15" s="206" t="s">
        <v>239</v>
      </c>
      <c r="K15" s="206"/>
      <c r="L15" s="206"/>
      <c r="M15" s="206"/>
      <c r="N15" s="206"/>
      <c r="O15" s="206"/>
      <c r="P15" s="206"/>
      <c r="Q15" s="206"/>
      <c r="R15" s="206"/>
      <c r="S15" s="206"/>
      <c r="T15" s="206"/>
      <c r="U15" s="206"/>
      <c r="V15" s="206"/>
      <c r="W15" s="206"/>
      <c r="X15" s="206"/>
      <c r="Y15" s="206"/>
      <c r="Z15" s="206"/>
      <c r="AA15" s="206"/>
      <c r="AC15" s="110"/>
      <c r="AD15" s="110"/>
      <c r="AE15" s="110"/>
    </row>
    <row r="16" spans="5:36" ht="22.5" x14ac:dyDescent="0.45">
      <c r="AC16" s="110"/>
      <c r="AD16" s="110"/>
      <c r="AE16" s="110"/>
    </row>
    <row r="17" spans="29:34" ht="14.65" customHeight="1" x14ac:dyDescent="0.45">
      <c r="AC17" s="110"/>
      <c r="AD17" s="110"/>
      <c r="AE17" s="110"/>
    </row>
    <row r="18" spans="29:34" ht="14.65" customHeight="1" x14ac:dyDescent="0.45">
      <c r="AC18" s="110"/>
      <c r="AD18" s="110"/>
      <c r="AE18" s="110"/>
    </row>
    <row r="19" spans="29:34" ht="14.65" customHeight="1" x14ac:dyDescent="0.45">
      <c r="AC19" s="110"/>
      <c r="AD19" s="110"/>
      <c r="AE19" s="207" t="s">
        <v>6</v>
      </c>
      <c r="AF19" s="207"/>
      <c r="AG19" s="207"/>
    </row>
    <row r="20" spans="29:34" ht="14.65" customHeight="1" x14ac:dyDescent="0.45">
      <c r="AC20" s="110"/>
      <c r="AD20" s="110"/>
      <c r="AE20" s="207"/>
      <c r="AF20" s="207"/>
      <c r="AG20" s="207"/>
    </row>
    <row r="21" spans="29:34" ht="14.65" customHeight="1" x14ac:dyDescent="0.45">
      <c r="AC21" s="110"/>
      <c r="AD21" s="110"/>
      <c r="AE21" s="207"/>
      <c r="AF21" s="207"/>
      <c r="AG21" s="207"/>
    </row>
    <row r="22" spans="29:34" ht="14.65" customHeight="1" x14ac:dyDescent="0.45">
      <c r="AC22" s="110"/>
      <c r="AD22" s="110"/>
      <c r="AE22" s="207"/>
      <c r="AF22" s="207"/>
      <c r="AG22" s="207"/>
    </row>
    <row r="23" spans="29:34" ht="14.65" customHeight="1" x14ac:dyDescent="0.45">
      <c r="AC23" s="110"/>
      <c r="AD23" s="110"/>
      <c r="AE23" s="110"/>
    </row>
    <row r="24" spans="29:34" ht="27.5" x14ac:dyDescent="0.55000000000000004">
      <c r="AC24" s="110"/>
      <c r="AD24" s="110"/>
      <c r="AE24" s="110"/>
      <c r="AF24" s="111"/>
      <c r="AG24" s="111"/>
      <c r="AH24" s="111"/>
    </row>
    <row r="25" spans="29:34" ht="29.15" customHeight="1" x14ac:dyDescent="0.55000000000000004">
      <c r="AC25" s="110"/>
      <c r="AD25" s="110"/>
      <c r="AE25" s="110"/>
      <c r="AF25" s="111"/>
      <c r="AG25" s="111"/>
      <c r="AH25" s="111"/>
    </row>
    <row r="26" spans="29:34" ht="27.5" x14ac:dyDescent="0.55000000000000004">
      <c r="AC26" s="110"/>
      <c r="AD26" s="110"/>
      <c r="AE26" s="110"/>
      <c r="AF26" s="111"/>
      <c r="AG26" s="111"/>
      <c r="AH26" s="111"/>
    </row>
    <row r="27" spans="29:34" ht="14.65" customHeight="1" x14ac:dyDescent="0.45">
      <c r="AC27" s="110"/>
      <c r="AD27" s="110"/>
      <c r="AE27" s="207" t="s">
        <v>7</v>
      </c>
      <c r="AF27" s="207"/>
      <c r="AG27" s="207"/>
    </row>
    <row r="28" spans="29:34" ht="14.65" customHeight="1" x14ac:dyDescent="0.45">
      <c r="AC28" s="110"/>
      <c r="AD28" s="110"/>
      <c r="AE28" s="207"/>
      <c r="AF28" s="207"/>
      <c r="AG28" s="207"/>
    </row>
    <row r="29" spans="29:34" ht="14.65" customHeight="1" x14ac:dyDescent="0.45">
      <c r="AC29" s="110"/>
      <c r="AD29" s="110"/>
      <c r="AE29" s="207"/>
      <c r="AF29" s="207"/>
      <c r="AG29" s="207"/>
    </row>
    <row r="30" spans="29:34" ht="23.65" customHeight="1" x14ac:dyDescent="0.45">
      <c r="AC30" s="110"/>
      <c r="AD30" s="110"/>
      <c r="AE30" s="207"/>
      <c r="AF30" s="207"/>
      <c r="AG30" s="207"/>
    </row>
    <row r="31" spans="29:34" ht="39" customHeight="1" x14ac:dyDescent="0.45">
      <c r="AC31" s="110"/>
      <c r="AD31" s="110"/>
      <c r="AE31" s="207"/>
      <c r="AF31" s="207"/>
      <c r="AG31" s="207"/>
    </row>
    <row r="32" spans="29:34" ht="29.15" customHeight="1" x14ac:dyDescent="0.55000000000000004">
      <c r="AC32" s="110"/>
      <c r="AD32" s="110"/>
      <c r="AE32" s="110"/>
      <c r="AF32" s="111"/>
      <c r="AG32" s="111"/>
      <c r="AH32" s="111"/>
    </row>
    <row r="33" spans="29:34" ht="11.25" customHeight="1" x14ac:dyDescent="0.55000000000000004">
      <c r="AC33" s="110"/>
      <c r="AD33" s="110"/>
      <c r="AE33" s="110"/>
      <c r="AF33" s="111"/>
      <c r="AG33" s="111"/>
      <c r="AH33" s="111"/>
    </row>
    <row r="34" spans="29:34" ht="14.65" customHeight="1" x14ac:dyDescent="0.45">
      <c r="AC34" s="110"/>
      <c r="AD34" s="110"/>
      <c r="AE34" s="110"/>
    </row>
    <row r="35" spans="29:34" ht="14.65" customHeight="1" x14ac:dyDescent="0.45">
      <c r="AC35" s="110"/>
      <c r="AD35" s="110"/>
      <c r="AE35" s="207" t="s">
        <v>8</v>
      </c>
      <c r="AF35" s="207"/>
      <c r="AG35" s="207"/>
    </row>
    <row r="36" spans="29:34" x14ac:dyDescent="0.3">
      <c r="AE36" s="207"/>
      <c r="AF36" s="207"/>
      <c r="AG36" s="207"/>
    </row>
    <row r="37" spans="29:34" x14ac:dyDescent="0.3">
      <c r="AE37" s="207"/>
      <c r="AF37" s="207"/>
      <c r="AG37" s="207"/>
    </row>
    <row r="38" spans="29:34" x14ac:dyDescent="0.3">
      <c r="AE38" s="207"/>
      <c r="AF38" s="207"/>
      <c r="AG38" s="207"/>
    </row>
    <row r="39" spans="29:34" ht="27.5" x14ac:dyDescent="0.55000000000000004">
      <c r="AE39" s="207"/>
      <c r="AF39" s="207"/>
      <c r="AG39" s="207"/>
      <c r="AH39" s="111"/>
    </row>
    <row r="40" spans="29:34" ht="27.5" x14ac:dyDescent="0.55000000000000004">
      <c r="AF40" s="111"/>
      <c r="AG40" s="111"/>
      <c r="AH40" s="111"/>
    </row>
    <row r="45" spans="29:34" x14ac:dyDescent="0.3">
      <c r="AE45" s="207" t="s">
        <v>9</v>
      </c>
      <c r="AF45" s="207"/>
      <c r="AG45" s="207"/>
    </row>
    <row r="46" spans="29:34" x14ac:dyDescent="0.3">
      <c r="AE46" s="207"/>
      <c r="AF46" s="207"/>
      <c r="AG46" s="207"/>
    </row>
    <row r="47" spans="29:34" x14ac:dyDescent="0.3">
      <c r="AE47" s="207"/>
      <c r="AF47" s="207"/>
      <c r="AG47" s="207"/>
    </row>
    <row r="48" spans="29:34" x14ac:dyDescent="0.3">
      <c r="AE48" s="207"/>
      <c r="AF48" s="207"/>
      <c r="AG48" s="207"/>
    </row>
    <row r="57" s="106" customFormat="1" hidden="1" x14ac:dyDescent="0.3"/>
    <row r="58" s="106" customFormat="1" hidden="1" x14ac:dyDescent="0.3"/>
    <row r="59" s="106" customFormat="1" hidden="1" x14ac:dyDescent="0.3"/>
    <row r="60" s="106" customFormat="1" hidden="1" x14ac:dyDescent="0.3"/>
    <row r="61" s="106" customFormat="1" hidden="1" x14ac:dyDescent="0.3"/>
    <row r="62" s="106" customFormat="1" hidden="1" x14ac:dyDescent="0.3"/>
    <row r="63" s="106" customFormat="1" hidden="1" x14ac:dyDescent="0.3"/>
    <row r="64" s="106" customFormat="1" hidden="1" x14ac:dyDescent="0.3"/>
    <row r="65" spans="31:33" hidden="1" x14ac:dyDescent="0.3"/>
    <row r="66" spans="31:33" hidden="1" x14ac:dyDescent="0.3"/>
    <row r="67" spans="31:33" hidden="1" x14ac:dyDescent="0.3"/>
    <row r="68" spans="31:33" hidden="1" x14ac:dyDescent="0.3"/>
    <row r="69" spans="31:33" hidden="1" x14ac:dyDescent="0.3"/>
    <row r="70" spans="31:33" hidden="1" x14ac:dyDescent="0.3"/>
    <row r="71" spans="31:33" hidden="1" x14ac:dyDescent="0.3"/>
    <row r="72" spans="31:33" hidden="1" x14ac:dyDescent="0.3"/>
    <row r="73" spans="31:33" hidden="1" x14ac:dyDescent="0.3"/>
    <row r="74" spans="31:33" hidden="1" x14ac:dyDescent="0.3">
      <c r="AE74" s="207"/>
      <c r="AF74" s="207"/>
      <c r="AG74" s="207"/>
    </row>
    <row r="75" spans="31:33" hidden="1" x14ac:dyDescent="0.3">
      <c r="AE75" s="207"/>
      <c r="AF75" s="207"/>
      <c r="AG75" s="207"/>
    </row>
    <row r="76" spans="31:33" hidden="1" x14ac:dyDescent="0.3">
      <c r="AE76" s="207"/>
      <c r="AF76" s="207"/>
      <c r="AG76" s="207"/>
    </row>
    <row r="77" spans="31:33" hidden="1" x14ac:dyDescent="0.3">
      <c r="AE77" s="207"/>
      <c r="AF77" s="207"/>
      <c r="AG77" s="207"/>
    </row>
    <row r="78" spans="31:33" hidden="1" x14ac:dyDescent="0.3"/>
    <row r="79" spans="31:33" hidden="1" x14ac:dyDescent="0.3"/>
    <row r="80" spans="31:33" hidden="1" x14ac:dyDescent="0.3"/>
    <row r="81" spans="31:33" hidden="1" x14ac:dyDescent="0.3"/>
    <row r="82" spans="31:33" hidden="1" x14ac:dyDescent="0.3"/>
    <row r="83" spans="31:33" hidden="1" x14ac:dyDescent="0.3"/>
    <row r="84" spans="31:33" hidden="1" x14ac:dyDescent="0.3">
      <c r="AE84" s="207"/>
      <c r="AF84" s="207"/>
      <c r="AG84" s="207"/>
    </row>
    <row r="85" spans="31:33" hidden="1" x14ac:dyDescent="0.3">
      <c r="AE85" s="207"/>
      <c r="AF85" s="207"/>
      <c r="AG85" s="207"/>
    </row>
    <row r="86" spans="31:33" hidden="1" x14ac:dyDescent="0.3">
      <c r="AE86" s="207"/>
      <c r="AF86" s="207"/>
      <c r="AG86" s="207"/>
    </row>
    <row r="87" spans="31:33" hidden="1" x14ac:dyDescent="0.3">
      <c r="AE87" s="207"/>
      <c r="AF87" s="207"/>
      <c r="AG87" s="207"/>
    </row>
    <row r="88" spans="31:33" hidden="1" x14ac:dyDescent="0.3">
      <c r="AE88" s="207"/>
      <c r="AF88" s="207"/>
      <c r="AG88" s="207"/>
    </row>
    <row r="89" spans="31:33" hidden="1" x14ac:dyDescent="0.3"/>
    <row r="90" spans="31:33" hidden="1" x14ac:dyDescent="0.3"/>
    <row r="91" spans="31:33" hidden="1" x14ac:dyDescent="0.3"/>
    <row r="92" spans="31:33" hidden="1" x14ac:dyDescent="0.3"/>
    <row r="93" spans="31:33" hidden="1" x14ac:dyDescent="0.3"/>
    <row r="94" spans="31:33" hidden="1" x14ac:dyDescent="0.3"/>
    <row r="95" spans="31:33" hidden="1" x14ac:dyDescent="0.3">
      <c r="AE95" s="207"/>
      <c r="AF95" s="207"/>
      <c r="AG95" s="207"/>
    </row>
    <row r="96" spans="31:33" hidden="1" x14ac:dyDescent="0.3">
      <c r="AE96" s="207"/>
      <c r="AF96" s="207"/>
      <c r="AG96" s="207"/>
    </row>
    <row r="97" spans="31:33" hidden="1" x14ac:dyDescent="0.3">
      <c r="AE97" s="207"/>
      <c r="AF97" s="207"/>
      <c r="AG97" s="207"/>
    </row>
    <row r="98" spans="31:33" hidden="1" x14ac:dyDescent="0.3">
      <c r="AE98" s="207"/>
      <c r="AF98" s="207"/>
      <c r="AG98" s="207"/>
    </row>
    <row r="99" spans="31:33" hidden="1" x14ac:dyDescent="0.3">
      <c r="AE99" s="207"/>
      <c r="AF99" s="207"/>
      <c r="AG99" s="207"/>
    </row>
    <row r="100" spans="31:33" hidden="1" x14ac:dyDescent="0.3"/>
    <row r="101" spans="31:33" hidden="1" x14ac:dyDescent="0.3"/>
    <row r="102" spans="31:33" hidden="1" x14ac:dyDescent="0.3"/>
    <row r="103" spans="31:33" hidden="1" x14ac:dyDescent="0.3"/>
    <row r="104" spans="31:33" hidden="1" x14ac:dyDescent="0.3"/>
    <row r="105" spans="31:33" hidden="1" x14ac:dyDescent="0.3"/>
    <row r="106" spans="31:33" hidden="1" x14ac:dyDescent="0.3"/>
    <row r="107" spans="31:33" hidden="1" x14ac:dyDescent="0.3">
      <c r="AE107" s="207"/>
      <c r="AF107" s="207"/>
      <c r="AG107" s="207"/>
    </row>
    <row r="108" spans="31:33" hidden="1" x14ac:dyDescent="0.3">
      <c r="AE108" s="207"/>
      <c r="AF108" s="207"/>
      <c r="AG108" s="207"/>
    </row>
    <row r="109" spans="31:33" hidden="1" x14ac:dyDescent="0.3">
      <c r="AE109" s="207"/>
      <c r="AF109" s="207"/>
      <c r="AG109" s="207"/>
    </row>
    <row r="110" spans="31:33" hidden="1" x14ac:dyDescent="0.3">
      <c r="AE110" s="207"/>
      <c r="AF110" s="207"/>
      <c r="AG110" s="207"/>
    </row>
    <row r="111" spans="31:33" hidden="1" x14ac:dyDescent="0.3"/>
    <row r="112" spans="31:33" hidden="1" x14ac:dyDescent="0.3"/>
    <row r="113" spans="6:32" hidden="1" x14ac:dyDescent="0.3"/>
    <row r="114" spans="6:32" hidden="1" x14ac:dyDescent="0.3"/>
    <row r="115" spans="6:32" hidden="1" x14ac:dyDescent="0.3"/>
    <row r="116" spans="6:32" hidden="1" x14ac:dyDescent="0.3"/>
    <row r="117" spans="6:32" hidden="1" x14ac:dyDescent="0.3"/>
    <row r="118" spans="6:32" hidden="1" x14ac:dyDescent="0.3"/>
    <row r="119" spans="6:32" hidden="1" x14ac:dyDescent="0.3"/>
    <row r="120" spans="6:32" hidden="1" x14ac:dyDescent="0.3"/>
    <row r="121" spans="6:32" hidden="1" x14ac:dyDescent="0.3"/>
    <row r="122" spans="6:32" hidden="1" x14ac:dyDescent="0.3"/>
    <row r="125" spans="6:32" x14ac:dyDescent="0.3">
      <c r="F125" s="205" t="s">
        <v>10</v>
      </c>
      <c r="G125" s="205"/>
      <c r="H125" s="205"/>
      <c r="I125" s="205"/>
      <c r="J125" s="205"/>
      <c r="K125" s="205"/>
      <c r="L125" s="205"/>
      <c r="M125" s="205"/>
      <c r="N125" s="205"/>
      <c r="O125" s="205"/>
      <c r="P125" s="205"/>
      <c r="Q125" s="205"/>
      <c r="R125" s="205"/>
      <c r="S125" s="205"/>
      <c r="T125" s="205"/>
      <c r="U125" s="205"/>
      <c r="V125" s="205"/>
      <c r="W125" s="205"/>
      <c r="X125" s="205"/>
      <c r="Y125" s="205"/>
      <c r="Z125" s="205"/>
      <c r="AA125" s="202" t="s">
        <v>11</v>
      </c>
      <c r="AB125" s="202"/>
      <c r="AC125" s="202"/>
    </row>
    <row r="126" spans="6:32" ht="29.65" customHeight="1" x14ac:dyDescent="0.3">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2"/>
      <c r="AB126" s="202"/>
      <c r="AC126" s="202"/>
    </row>
    <row r="127" spans="6:32" x14ac:dyDescent="0.3">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3"/>
      <c r="AB127" s="203"/>
      <c r="AC127" s="203"/>
      <c r="AE127" s="193" t="s">
        <v>240</v>
      </c>
      <c r="AF127" s="194"/>
    </row>
    <row r="128" spans="6:32" x14ac:dyDescent="0.3">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3"/>
      <c r="AB128" s="203"/>
      <c r="AC128" s="203"/>
      <c r="AE128" s="194"/>
      <c r="AF128" s="194"/>
    </row>
    <row r="129" spans="6:32" x14ac:dyDescent="0.3">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3"/>
      <c r="AB129" s="203"/>
      <c r="AC129" s="203"/>
      <c r="AE129" s="194"/>
      <c r="AF129" s="194"/>
    </row>
    <row r="130" spans="6:32" x14ac:dyDescent="0.3">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3"/>
      <c r="AB130" s="203"/>
      <c r="AC130" s="203"/>
      <c r="AE130" s="194"/>
      <c r="AF130" s="194"/>
    </row>
    <row r="131" spans="6:32" x14ac:dyDescent="0.3">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3"/>
      <c r="AB131" s="203"/>
      <c r="AC131" s="203"/>
      <c r="AE131" s="194"/>
      <c r="AF131" s="194"/>
    </row>
    <row r="132" spans="6:32" x14ac:dyDescent="0.3">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3"/>
      <c r="AB132" s="203"/>
      <c r="AC132" s="203"/>
      <c r="AE132" s="194"/>
      <c r="AF132" s="194"/>
    </row>
    <row r="133" spans="6:32" x14ac:dyDescent="0.3">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3"/>
      <c r="AB133" s="203"/>
      <c r="AC133" s="203"/>
      <c r="AE133" s="194"/>
      <c r="AF133" s="194"/>
    </row>
    <row r="134" spans="6:32" ht="13.9" customHeight="1" x14ac:dyDescent="0.3">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3"/>
      <c r="AB134" s="203"/>
      <c r="AC134" s="203"/>
      <c r="AE134" s="194"/>
      <c r="AF134" s="194"/>
    </row>
    <row r="135" spans="6:32" ht="13.9" customHeight="1" x14ac:dyDescent="0.3">
      <c r="F135" s="204"/>
      <c r="G135" s="204"/>
      <c r="H135" s="204"/>
      <c r="I135" s="204"/>
      <c r="J135" s="204"/>
      <c r="K135" s="204"/>
      <c r="L135" s="204"/>
      <c r="M135" s="204"/>
      <c r="N135" s="204"/>
      <c r="O135" s="204"/>
      <c r="P135" s="204"/>
      <c r="Q135" s="204"/>
      <c r="R135" s="204"/>
      <c r="S135" s="204"/>
      <c r="T135" s="204"/>
      <c r="U135" s="204"/>
      <c r="V135" s="204"/>
      <c r="W135" s="204"/>
      <c r="X135" s="204"/>
      <c r="Y135" s="204"/>
      <c r="Z135" s="204"/>
      <c r="AA135" s="203"/>
      <c r="AB135" s="203"/>
      <c r="AC135" s="203"/>
      <c r="AE135" s="194"/>
      <c r="AF135" s="194"/>
    </row>
    <row r="136" spans="6:32" ht="13.9" customHeight="1" x14ac:dyDescent="0.3">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3"/>
      <c r="AB136" s="203"/>
      <c r="AC136" s="203"/>
      <c r="AE136" s="194"/>
      <c r="AF136" s="194"/>
    </row>
    <row r="137" spans="6:32" ht="13.9" customHeight="1" x14ac:dyDescent="0.3">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3"/>
      <c r="AB137" s="203"/>
      <c r="AC137" s="203"/>
      <c r="AE137" s="194"/>
      <c r="AF137" s="194"/>
    </row>
    <row r="138" spans="6:32" ht="13.9" customHeight="1" x14ac:dyDescent="0.3">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3"/>
      <c r="AB138" s="203"/>
      <c r="AC138" s="203"/>
      <c r="AE138" s="194"/>
      <c r="AF138" s="194"/>
    </row>
    <row r="139" spans="6:32" ht="13.9" customHeight="1" x14ac:dyDescent="0.3">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3"/>
      <c r="AB139" s="203"/>
      <c r="AC139" s="203"/>
      <c r="AE139" s="194"/>
      <c r="AF139" s="194"/>
    </row>
    <row r="140" spans="6:32" ht="13.9" customHeight="1" x14ac:dyDescent="0.3">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3"/>
      <c r="AB140" s="203"/>
      <c r="AC140" s="203"/>
      <c r="AE140" s="194"/>
      <c r="AF140" s="194"/>
    </row>
    <row r="141" spans="6:32" x14ac:dyDescent="0.3">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3"/>
      <c r="AB141" s="203"/>
      <c r="AC141" s="203"/>
      <c r="AE141" s="194"/>
      <c r="AF141" s="194"/>
    </row>
    <row r="142" spans="6:32" x14ac:dyDescent="0.3">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3"/>
      <c r="AB142" s="203"/>
      <c r="AC142" s="203"/>
      <c r="AE142" s="194"/>
      <c r="AF142" s="194"/>
    </row>
    <row r="143" spans="6:32" x14ac:dyDescent="0.3">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3"/>
      <c r="AB143" s="203"/>
      <c r="AC143" s="203"/>
      <c r="AE143" s="194"/>
      <c r="AF143" s="194"/>
    </row>
    <row r="144" spans="6:32" x14ac:dyDescent="0.3">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3"/>
      <c r="AB144" s="203"/>
      <c r="AC144" s="203"/>
      <c r="AE144" s="194"/>
      <c r="AF144" s="194"/>
    </row>
    <row r="145" spans="6:32" x14ac:dyDescent="0.3">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3"/>
      <c r="AB145" s="203"/>
      <c r="AC145" s="203"/>
      <c r="AE145" s="194"/>
      <c r="AF145" s="194"/>
    </row>
    <row r="146" spans="6:32" x14ac:dyDescent="0.3">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3"/>
      <c r="AB146" s="203"/>
      <c r="AC146" s="203"/>
      <c r="AE146" s="194"/>
      <c r="AF146" s="194"/>
    </row>
    <row r="147" spans="6:32" x14ac:dyDescent="0.3">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3"/>
      <c r="AB147" s="203"/>
      <c r="AC147" s="203"/>
      <c r="AE147" s="194"/>
      <c r="AF147" s="194"/>
    </row>
    <row r="148" spans="6:32" x14ac:dyDescent="0.3">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3"/>
      <c r="AB148" s="203"/>
      <c r="AC148" s="203"/>
      <c r="AE148" s="194"/>
      <c r="AF148" s="194"/>
    </row>
  </sheetData>
  <sheetProtection selectLockedCells="1" selectUnlockedCells="1"/>
  <mergeCells count="40">
    <mergeCell ref="J15:AA15"/>
    <mergeCell ref="AE74:AG77"/>
    <mergeCell ref="AE84:AG88"/>
    <mergeCell ref="AE95:AG99"/>
    <mergeCell ref="AE107:AG110"/>
    <mergeCell ref="AE19:AG22"/>
    <mergeCell ref="AE35:AG39"/>
    <mergeCell ref="AE27:AG31"/>
    <mergeCell ref="AE45:AG48"/>
    <mergeCell ref="F125:Z126"/>
    <mergeCell ref="F127:Z128"/>
    <mergeCell ref="F129:Z130"/>
    <mergeCell ref="F131:Z132"/>
    <mergeCell ref="F133:Z134"/>
    <mergeCell ref="F135:Z136"/>
    <mergeCell ref="F137:Z138"/>
    <mergeCell ref="F139:Z140"/>
    <mergeCell ref="F141:Z142"/>
    <mergeCell ref="F143:Z144"/>
    <mergeCell ref="AA139:AC140"/>
    <mergeCell ref="AA141:AC142"/>
    <mergeCell ref="AA143:AC144"/>
    <mergeCell ref="AA145:AC146"/>
    <mergeCell ref="AA147:AC148"/>
    <mergeCell ref="AE127:AF148"/>
    <mergeCell ref="AG2:AJ2"/>
    <mergeCell ref="E2:AF2"/>
    <mergeCell ref="J4:W4"/>
    <mergeCell ref="J5:W5"/>
    <mergeCell ref="J6:W6"/>
    <mergeCell ref="J7:W7"/>
    <mergeCell ref="F145:Z146"/>
    <mergeCell ref="F147:Z148"/>
    <mergeCell ref="AA125:AC126"/>
    <mergeCell ref="AA127:AC128"/>
    <mergeCell ref="AA129:AC130"/>
    <mergeCell ref="AA131:AC132"/>
    <mergeCell ref="AA133:AC134"/>
    <mergeCell ref="AA135:AC136"/>
    <mergeCell ref="AA137:AC138"/>
  </mergeCells>
  <pageMargins left="0.7" right="0.7" top="0.75" bottom="0.75" header="0.3" footer="0.3"/>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9BFB-0810-462F-9532-40B294401BC8}">
  <dimension ref="B1:W125"/>
  <sheetViews>
    <sheetView workbookViewId="0">
      <selection activeCell="E3" sqref="E3"/>
    </sheetView>
  </sheetViews>
  <sheetFormatPr defaultRowHeight="14.5" x14ac:dyDescent="0.35"/>
  <cols>
    <col min="2" max="2" width="20.7265625" customWidth="1"/>
    <col min="3" max="3" width="15.26953125" customWidth="1"/>
    <col min="4" max="4" width="24.1796875" bestFit="1" customWidth="1"/>
    <col min="5" max="5" width="14.453125" customWidth="1"/>
    <col min="6" max="6" width="15.26953125" customWidth="1"/>
    <col min="7" max="7" width="12.7265625" customWidth="1"/>
    <col min="8" max="8" width="16.453125" customWidth="1"/>
    <col min="9" max="9" width="24.7265625" customWidth="1"/>
    <col min="13" max="13" width="45.7265625" bestFit="1" customWidth="1"/>
    <col min="14" max="14" width="12.54296875" customWidth="1"/>
    <col min="15" max="15" width="12.54296875" style="28" customWidth="1"/>
    <col min="16" max="20" width="12.54296875" customWidth="1"/>
    <col min="21" max="21" width="28.26953125" customWidth="1"/>
    <col min="23" max="23" width="24.7265625" customWidth="1"/>
  </cols>
  <sheetData>
    <row r="1" spans="2:21" x14ac:dyDescent="0.35">
      <c r="O1"/>
      <c r="P1" s="28"/>
      <c r="Q1" s="28"/>
    </row>
    <row r="2" spans="2:21" ht="29" x14ac:dyDescent="0.35">
      <c r="B2" t="s">
        <v>181</v>
      </c>
      <c r="D2" s="19"/>
      <c r="E2" s="99" t="s">
        <v>190</v>
      </c>
      <c r="F2" s="98" t="s">
        <v>56</v>
      </c>
      <c r="G2" s="97" t="s">
        <v>64</v>
      </c>
      <c r="H2" s="96" t="s">
        <v>185</v>
      </c>
      <c r="I2" s="100" t="s">
        <v>161</v>
      </c>
      <c r="J2" t="s">
        <v>211</v>
      </c>
      <c r="M2" s="19"/>
      <c r="N2" s="99" t="s">
        <v>190</v>
      </c>
      <c r="O2" s="102" t="s">
        <v>212</v>
      </c>
      <c r="P2" s="98" t="s">
        <v>56</v>
      </c>
      <c r="Q2" s="102" t="s">
        <v>212</v>
      </c>
      <c r="R2" s="97" t="s">
        <v>64</v>
      </c>
      <c r="S2" s="102" t="s">
        <v>212</v>
      </c>
      <c r="T2" s="96" t="s">
        <v>185</v>
      </c>
      <c r="U2" s="100" t="s">
        <v>161</v>
      </c>
    </row>
    <row r="3" spans="2:21" x14ac:dyDescent="0.35">
      <c r="B3" s="20" t="s">
        <v>185</v>
      </c>
      <c r="D3" s="19" t="s">
        <v>209</v>
      </c>
      <c r="E3" s="19">
        <f ca="1">COUNTIF(INDIRECT("'"&amp;$D3 &amp; "'!$f$4:$f$94"),'Data and Calculations'!E$2)</f>
        <v>0</v>
      </c>
      <c r="F3" s="19">
        <f ca="1">COUNTIF(INDIRECT("'"&amp;$D3 &amp; "'!$f$4:$f$94"),'Data and Calculations'!F$2)</f>
        <v>0</v>
      </c>
      <c r="G3" s="19">
        <f ca="1">COUNTIF(INDIRECT("'"&amp;$D3 &amp; "'!$f$4:$f$94"),'Data and Calculations'!G$2)</f>
        <v>0</v>
      </c>
      <c r="H3" s="19">
        <f ca="1">COUNTIF(INDIRECT("'"&amp;$D3 &amp; "'!$f$4:$f$94"),'Data and Calculations'!H$2)</f>
        <v>0</v>
      </c>
      <c r="I3" s="19">
        <f ca="1">COUNTIF(INDIRECT("'"&amp;$D3 &amp; "'!$f$4:$f$94"),'Data and Calculations'!I$2)</f>
        <v>0</v>
      </c>
      <c r="J3">
        <f ca="1">SUM(E3:I3)</f>
        <v>0</v>
      </c>
      <c r="M3" s="19" t="s">
        <v>209</v>
      </c>
      <c r="N3" s="101">
        <f ca="1">IF($J3=0,0,E3/$J3)/4</f>
        <v>0</v>
      </c>
      <c r="O3" s="103">
        <f ca="1">25%-N3</f>
        <v>0.25</v>
      </c>
      <c r="P3" s="101">
        <f ca="1">SUM(IF($J3=0,0,F3/$J3)/4)</f>
        <v>0</v>
      </c>
      <c r="Q3" s="103">
        <f ca="1">25%-P3</f>
        <v>0.25</v>
      </c>
      <c r="R3" s="101">
        <f t="shared" ref="R3:R11" ca="1" si="0">SUM(IF($J3=0,0,G3/$J3)/4)</f>
        <v>0</v>
      </c>
      <c r="S3" s="103">
        <f ca="1">25%-R3</f>
        <v>0.25</v>
      </c>
      <c r="T3" s="101">
        <f t="shared" ref="T3:T11" ca="1" si="1">SUM(IF($J3=0,0,H3/$J3)/4)</f>
        <v>0</v>
      </c>
      <c r="U3" s="101">
        <f t="shared" ref="U3:U11" ca="1" si="2">SUM(IF($J3=0,0,I3/$J3)/4)</f>
        <v>0</v>
      </c>
    </row>
    <row r="4" spans="2:21" x14ac:dyDescent="0.35">
      <c r="B4" s="21" t="s">
        <v>64</v>
      </c>
      <c r="D4" s="19" t="s">
        <v>210</v>
      </c>
      <c r="E4" s="19">
        <f ca="1">COUNTIF(INDIRECT("'"&amp;$D4 &amp; "'!$f$4:$f$94"),'Data and Calculations'!E$2)</f>
        <v>0</v>
      </c>
      <c r="F4" s="19">
        <f ca="1">COUNTIF(INDIRECT("'"&amp;$D4 &amp; "'!$f$4:$f$94"),'Data and Calculations'!F$2)</f>
        <v>0</v>
      </c>
      <c r="G4" s="19">
        <f ca="1">COUNTIF(INDIRECT("'"&amp;$D4 &amp; "'!$f$4:$f$94"),'Data and Calculations'!G$2)</f>
        <v>0</v>
      </c>
      <c r="H4" s="19">
        <f ca="1">COUNTIF(INDIRECT("'"&amp;$D4 &amp; "'!$f$4:$f$94"),'Data and Calculations'!H$2)</f>
        <v>0</v>
      </c>
      <c r="I4" s="19">
        <f ca="1">COUNTIF(INDIRECT("'"&amp;$D4 &amp; "'!$f$4:$f$94"),'Data and Calculations'!I$2)</f>
        <v>0</v>
      </c>
      <c r="J4">
        <f t="shared" ref="J4:J11" ca="1" si="3">SUM(E4:I4)</f>
        <v>0</v>
      </c>
      <c r="M4" s="19" t="s">
        <v>210</v>
      </c>
      <c r="N4" s="101">
        <f t="shared" ref="N4:N11" ca="1" si="4">IF($J4=0,0,E4/$J4)/4</f>
        <v>0</v>
      </c>
      <c r="O4" s="103">
        <f t="shared" ref="O4:Q11" ca="1" si="5">25%-N4</f>
        <v>0.25</v>
      </c>
      <c r="P4" s="101">
        <f t="shared" ref="P4:P11" ca="1" si="6">SUM(IF($J4=0,0,F4/$J4)/4)</f>
        <v>0</v>
      </c>
      <c r="Q4" s="103">
        <f t="shared" ca="1" si="5"/>
        <v>0.25</v>
      </c>
      <c r="R4" s="101">
        <f t="shared" ca="1" si="0"/>
        <v>0</v>
      </c>
      <c r="S4" s="103">
        <f t="shared" ref="S4" ca="1" si="7">25%-R4</f>
        <v>0.25</v>
      </c>
      <c r="T4" s="101">
        <f t="shared" ca="1" si="1"/>
        <v>0</v>
      </c>
      <c r="U4" s="101">
        <f t="shared" ca="1" si="2"/>
        <v>0</v>
      </c>
    </row>
    <row r="5" spans="2:21" x14ac:dyDescent="0.35">
      <c r="B5" s="22" t="s">
        <v>56</v>
      </c>
      <c r="D5" s="19" t="s">
        <v>69</v>
      </c>
      <c r="E5" s="19">
        <f ca="1">COUNTIF(INDIRECT("'"&amp;$D5 &amp; "'!$f$4:$f$94"),'Data and Calculations'!E$2)</f>
        <v>0</v>
      </c>
      <c r="F5" s="19">
        <f ca="1">COUNTIF(INDIRECT("'"&amp;$D5 &amp; "'!$f$4:$f$94"),'Data and Calculations'!F$2)</f>
        <v>0</v>
      </c>
      <c r="G5" s="19">
        <f ca="1">COUNTIF(INDIRECT("'"&amp;$D5 &amp; "'!$f$4:$f$94"),'Data and Calculations'!G$2)</f>
        <v>0</v>
      </c>
      <c r="H5" s="19">
        <f ca="1">COUNTIF(INDIRECT("'"&amp;$D5 &amp; "'!$f$4:$f$94"),'Data and Calculations'!H$2)</f>
        <v>0</v>
      </c>
      <c r="I5" s="19">
        <f ca="1">COUNTIF(INDIRECT("'"&amp;$D5 &amp; "'!$f$4:$f$94"),'Data and Calculations'!I$2)</f>
        <v>0</v>
      </c>
      <c r="J5">
        <f t="shared" ca="1" si="3"/>
        <v>0</v>
      </c>
      <c r="M5" s="19" t="s">
        <v>69</v>
      </c>
      <c r="N5" s="101">
        <f t="shared" ca="1" si="4"/>
        <v>0</v>
      </c>
      <c r="O5" s="103">
        <f t="shared" ca="1" si="5"/>
        <v>0.25</v>
      </c>
      <c r="P5" s="101">
        <f t="shared" ca="1" si="6"/>
        <v>0</v>
      </c>
      <c r="Q5" s="103">
        <f t="shared" ca="1" si="5"/>
        <v>0.25</v>
      </c>
      <c r="R5" s="101">
        <f t="shared" ca="1" si="0"/>
        <v>0</v>
      </c>
      <c r="S5" s="103">
        <f t="shared" ref="S5" ca="1" si="8">25%-R5</f>
        <v>0.25</v>
      </c>
      <c r="T5" s="101">
        <f t="shared" ca="1" si="1"/>
        <v>0</v>
      </c>
      <c r="U5" s="101">
        <f t="shared" ca="1" si="2"/>
        <v>0</v>
      </c>
    </row>
    <row r="6" spans="2:21" x14ac:dyDescent="0.35">
      <c r="B6" s="23" t="s">
        <v>190</v>
      </c>
      <c r="D6" s="19" t="s">
        <v>98</v>
      </c>
      <c r="E6" s="19">
        <f ca="1">COUNTIF(INDIRECT("'"&amp;$D6 &amp; "'!$f$4:$f$94"),'Data and Calculations'!E$2)</f>
        <v>0</v>
      </c>
      <c r="F6" s="19">
        <f ca="1">COUNTIF(INDIRECT("'"&amp;$D6 &amp; "'!$f$4:$f$94"),'Data and Calculations'!F$2)</f>
        <v>0</v>
      </c>
      <c r="G6" s="19">
        <f ca="1">COUNTIF(INDIRECT("'"&amp;$D6 &amp; "'!$f$4:$f$94"),'Data and Calculations'!G$2)</f>
        <v>0</v>
      </c>
      <c r="H6" s="19">
        <f ca="1">COUNTIF(INDIRECT("'"&amp;$D6 &amp; "'!$f$4:$f$94"),'Data and Calculations'!H$2)</f>
        <v>0</v>
      </c>
      <c r="I6" s="19">
        <f ca="1">COUNTIF(INDIRECT("'"&amp;$D6 &amp; "'!$f$4:$f$94"),'Data and Calculations'!I$2)</f>
        <v>0</v>
      </c>
      <c r="J6">
        <f t="shared" ca="1" si="3"/>
        <v>0</v>
      </c>
      <c r="M6" s="19" t="s">
        <v>98</v>
      </c>
      <c r="N6" s="101">
        <f t="shared" ca="1" si="4"/>
        <v>0</v>
      </c>
      <c r="O6" s="103">
        <f t="shared" ca="1" si="5"/>
        <v>0.25</v>
      </c>
      <c r="P6" s="101">
        <f t="shared" ca="1" si="6"/>
        <v>0</v>
      </c>
      <c r="Q6" s="103">
        <f t="shared" ca="1" si="5"/>
        <v>0.25</v>
      </c>
      <c r="R6" s="101">
        <f t="shared" ca="1" si="0"/>
        <v>0</v>
      </c>
      <c r="S6" s="103">
        <f t="shared" ref="S6" ca="1" si="9">25%-R6</f>
        <v>0.25</v>
      </c>
      <c r="T6" s="101">
        <f t="shared" ca="1" si="1"/>
        <v>0</v>
      </c>
      <c r="U6" s="101">
        <f t="shared" ca="1" si="2"/>
        <v>0</v>
      </c>
    </row>
    <row r="7" spans="2:21" x14ac:dyDescent="0.35">
      <c r="B7" s="24" t="s">
        <v>161</v>
      </c>
      <c r="D7" s="19" t="s">
        <v>112</v>
      </c>
      <c r="E7" s="19">
        <f ca="1">COUNTIF(INDIRECT("'"&amp;$D7 &amp; "'!$f$4:$f$94"),'Data and Calculations'!E$2)</f>
        <v>0</v>
      </c>
      <c r="F7" s="19">
        <f ca="1">COUNTIF(INDIRECT("'"&amp;$D7 &amp; "'!$f$4:$f$94"),'Data and Calculations'!F$2)</f>
        <v>0</v>
      </c>
      <c r="G7" s="19">
        <f ca="1">COUNTIF(INDIRECT("'"&amp;$D7 &amp; "'!$f$4:$f$94"),'Data and Calculations'!G$2)</f>
        <v>0</v>
      </c>
      <c r="H7" s="19">
        <f ca="1">COUNTIF(INDIRECT("'"&amp;$D7 &amp; "'!$f$4:$f$94"),'Data and Calculations'!H$2)</f>
        <v>0</v>
      </c>
      <c r="I7" s="19">
        <f ca="1">COUNTIF(INDIRECT("'"&amp;$D7 &amp; "'!$f$4:$f$94"),'Data and Calculations'!I$2)</f>
        <v>0</v>
      </c>
      <c r="J7">
        <f t="shared" ca="1" si="3"/>
        <v>0</v>
      </c>
      <c r="M7" s="19" t="s">
        <v>112</v>
      </c>
      <c r="N7" s="101">
        <f t="shared" ca="1" si="4"/>
        <v>0</v>
      </c>
      <c r="O7" s="103">
        <f t="shared" ca="1" si="5"/>
        <v>0.25</v>
      </c>
      <c r="P7" s="101">
        <f t="shared" ca="1" si="6"/>
        <v>0</v>
      </c>
      <c r="Q7" s="103">
        <f t="shared" ca="1" si="5"/>
        <v>0.25</v>
      </c>
      <c r="R7" s="101">
        <f t="shared" ca="1" si="0"/>
        <v>0</v>
      </c>
      <c r="S7" s="103">
        <f t="shared" ref="S7" ca="1" si="10">25%-R7</f>
        <v>0.25</v>
      </c>
      <c r="T7" s="101">
        <f t="shared" ca="1" si="1"/>
        <v>0</v>
      </c>
      <c r="U7" s="101">
        <f t="shared" ca="1" si="2"/>
        <v>0</v>
      </c>
    </row>
    <row r="8" spans="2:21" x14ac:dyDescent="0.35">
      <c r="D8" s="19" t="s">
        <v>127</v>
      </c>
      <c r="E8" s="19">
        <f ca="1">COUNTIF(INDIRECT("'"&amp;$D8 &amp; "'!$f$4:$f$94"),'Data and Calculations'!E$2)</f>
        <v>0</v>
      </c>
      <c r="F8" s="19">
        <f ca="1">COUNTIF(INDIRECT("'"&amp;$D8 &amp; "'!$f$4:$f$94"),'Data and Calculations'!F$2)</f>
        <v>0</v>
      </c>
      <c r="G8" s="19">
        <f ca="1">COUNTIF(INDIRECT("'"&amp;$D8 &amp; "'!$f$4:$f$94"),'Data and Calculations'!G$2)</f>
        <v>0</v>
      </c>
      <c r="H8" s="19">
        <f ca="1">COUNTIF(INDIRECT("'"&amp;$D8 &amp; "'!$f$4:$f$94"),'Data and Calculations'!H$2)</f>
        <v>0</v>
      </c>
      <c r="I8" s="19">
        <f ca="1">COUNTIF(INDIRECT("'"&amp;$D8 &amp; "'!$f$4:$f$94"),'Data and Calculations'!I$2)</f>
        <v>0</v>
      </c>
      <c r="J8">
        <f t="shared" ca="1" si="3"/>
        <v>0</v>
      </c>
      <c r="M8" s="19" t="s">
        <v>127</v>
      </c>
      <c r="N8" s="101">
        <f t="shared" ca="1" si="4"/>
        <v>0</v>
      </c>
      <c r="O8" s="103">
        <f t="shared" ca="1" si="5"/>
        <v>0.25</v>
      </c>
      <c r="P8" s="101">
        <f t="shared" ca="1" si="6"/>
        <v>0</v>
      </c>
      <c r="Q8" s="103">
        <f t="shared" ca="1" si="5"/>
        <v>0.25</v>
      </c>
      <c r="R8" s="101">
        <f t="shared" ca="1" si="0"/>
        <v>0</v>
      </c>
      <c r="S8" s="103">
        <f t="shared" ref="S8" ca="1" si="11">25%-R8</f>
        <v>0.25</v>
      </c>
      <c r="T8" s="101">
        <f t="shared" ca="1" si="1"/>
        <v>0</v>
      </c>
      <c r="U8" s="101">
        <f t="shared" ca="1" si="2"/>
        <v>0</v>
      </c>
    </row>
    <row r="9" spans="2:21" x14ac:dyDescent="0.35">
      <c r="D9" s="19" t="s">
        <v>139</v>
      </c>
      <c r="E9" s="19">
        <f ca="1">COUNTIF(INDIRECT("'"&amp;$D9 &amp; "'!$f$4:$f$94"),'Data and Calculations'!E$2)</f>
        <v>0</v>
      </c>
      <c r="F9" s="19">
        <f ca="1">COUNTIF(INDIRECT("'"&amp;$D9 &amp; "'!$f$4:$f$94"),'Data and Calculations'!F$2)</f>
        <v>0</v>
      </c>
      <c r="G9" s="19">
        <f ca="1">COUNTIF(INDIRECT("'"&amp;$D9 &amp; "'!$f$4:$f$94"),'Data and Calculations'!G$2)</f>
        <v>0</v>
      </c>
      <c r="H9" s="19">
        <f ca="1">COUNTIF(INDIRECT("'"&amp;$D9 &amp; "'!$f$4:$f$94"),'Data and Calculations'!H$2)</f>
        <v>0</v>
      </c>
      <c r="I9" s="19">
        <f ca="1">COUNTIF(INDIRECT("'"&amp;$D9 &amp; "'!$f$4:$f$94"),'Data and Calculations'!I$2)</f>
        <v>0</v>
      </c>
      <c r="J9">
        <f t="shared" ca="1" si="3"/>
        <v>0</v>
      </c>
      <c r="M9" s="19" t="s">
        <v>139</v>
      </c>
      <c r="N9" s="101">
        <f t="shared" ca="1" si="4"/>
        <v>0</v>
      </c>
      <c r="O9" s="103">
        <f t="shared" ca="1" si="5"/>
        <v>0.25</v>
      </c>
      <c r="P9" s="101">
        <f t="shared" ca="1" si="6"/>
        <v>0</v>
      </c>
      <c r="Q9" s="103">
        <f t="shared" ca="1" si="5"/>
        <v>0.25</v>
      </c>
      <c r="R9" s="101">
        <f t="shared" ca="1" si="0"/>
        <v>0</v>
      </c>
      <c r="S9" s="103">
        <f t="shared" ref="S9" ca="1" si="12">25%-R9</f>
        <v>0.25</v>
      </c>
      <c r="T9" s="101">
        <f t="shared" ca="1" si="1"/>
        <v>0</v>
      </c>
      <c r="U9" s="101">
        <f t="shared" ca="1" si="2"/>
        <v>0</v>
      </c>
    </row>
    <row r="10" spans="2:21" x14ac:dyDescent="0.35">
      <c r="D10" s="19" t="s">
        <v>151</v>
      </c>
      <c r="E10" s="19">
        <f ca="1">COUNTIF(INDIRECT("'"&amp;$D10 &amp; "'!$f$4:$f$94"),'Data and Calculations'!E$2)</f>
        <v>0</v>
      </c>
      <c r="F10" s="19">
        <f ca="1">COUNTIF(INDIRECT("'"&amp;$D10 &amp; "'!$f$4:$f$94"),'Data and Calculations'!F$2)</f>
        <v>0</v>
      </c>
      <c r="G10" s="19">
        <f ca="1">COUNTIF(INDIRECT("'"&amp;$D10 &amp; "'!$f$4:$f$94"),'Data and Calculations'!G$2)</f>
        <v>0</v>
      </c>
      <c r="H10" s="19">
        <f ca="1">COUNTIF(INDIRECT("'"&amp;$D10 &amp; "'!$f$4:$f$94"),'Data and Calculations'!H$2)</f>
        <v>0</v>
      </c>
      <c r="I10" s="19">
        <f ca="1">COUNTIF(INDIRECT("'"&amp;$D10 &amp; "'!$f$4:$f$94"),'Data and Calculations'!I$2)</f>
        <v>0</v>
      </c>
      <c r="J10">
        <f t="shared" ca="1" si="3"/>
        <v>0</v>
      </c>
      <c r="M10" s="19" t="s">
        <v>151</v>
      </c>
      <c r="N10" s="101">
        <f t="shared" ca="1" si="4"/>
        <v>0</v>
      </c>
      <c r="O10" s="103">
        <f t="shared" ca="1" si="5"/>
        <v>0.25</v>
      </c>
      <c r="P10" s="101">
        <f t="shared" ca="1" si="6"/>
        <v>0</v>
      </c>
      <c r="Q10" s="103">
        <f t="shared" ca="1" si="5"/>
        <v>0.25</v>
      </c>
      <c r="R10" s="101">
        <f t="shared" ca="1" si="0"/>
        <v>0</v>
      </c>
      <c r="S10" s="103">
        <f t="shared" ref="S10" ca="1" si="13">25%-R10</f>
        <v>0.25</v>
      </c>
      <c r="T10" s="101">
        <f t="shared" ca="1" si="1"/>
        <v>0</v>
      </c>
      <c r="U10" s="101">
        <f t="shared" ca="1" si="2"/>
        <v>0</v>
      </c>
    </row>
    <row r="11" spans="2:21" x14ac:dyDescent="0.35">
      <c r="D11" s="19" t="s">
        <v>163</v>
      </c>
      <c r="E11" s="19">
        <f ca="1">COUNTIF(INDIRECT("'"&amp;$D11 &amp; "'!$f$4:$f$94"),'Data and Calculations'!E$2)</f>
        <v>0</v>
      </c>
      <c r="F11" s="19">
        <f ca="1">COUNTIF(INDIRECT("'"&amp;$D11 &amp; "'!$f$4:$f$94"),'Data and Calculations'!F$2)</f>
        <v>0</v>
      </c>
      <c r="G11" s="19">
        <f ca="1">COUNTIF(INDIRECT("'"&amp;$D11 &amp; "'!$f$4:$f$94"),'Data and Calculations'!G$2)</f>
        <v>0</v>
      </c>
      <c r="H11" s="19">
        <f ca="1">COUNTIF(INDIRECT("'"&amp;$D11 &amp; "'!$f$4:$f$94"),'Data and Calculations'!H$2)</f>
        <v>0</v>
      </c>
      <c r="I11" s="19">
        <f ca="1">COUNTIF(INDIRECT("'"&amp;$D11 &amp; "'!$f$4:$f$94"),'Data and Calculations'!I$2)</f>
        <v>0</v>
      </c>
      <c r="J11">
        <f t="shared" ca="1" si="3"/>
        <v>0</v>
      </c>
      <c r="M11" s="19" t="s">
        <v>163</v>
      </c>
      <c r="N11" s="101">
        <f t="shared" ca="1" si="4"/>
        <v>0</v>
      </c>
      <c r="O11" s="103">
        <f t="shared" ca="1" si="5"/>
        <v>0.25</v>
      </c>
      <c r="P11" s="101">
        <f t="shared" ca="1" si="6"/>
        <v>0</v>
      </c>
      <c r="Q11" s="103">
        <f t="shared" ca="1" si="5"/>
        <v>0.25</v>
      </c>
      <c r="R11" s="101">
        <f t="shared" ca="1" si="0"/>
        <v>0</v>
      </c>
      <c r="S11" s="103">
        <f t="shared" ref="S11" ca="1" si="14">25%-R11</f>
        <v>0.25</v>
      </c>
      <c r="T11" s="101">
        <f t="shared" ca="1" si="1"/>
        <v>0</v>
      </c>
      <c r="U11" s="101">
        <f t="shared" ca="1" si="2"/>
        <v>0</v>
      </c>
    </row>
    <row r="12" spans="2:21" x14ac:dyDescent="0.35">
      <c r="O12"/>
      <c r="P12" s="28"/>
      <c r="Q12" s="28"/>
    </row>
    <row r="13" spans="2:21" x14ac:dyDescent="0.35">
      <c r="O13"/>
      <c r="P13" s="28"/>
      <c r="Q13" s="28"/>
    </row>
    <row r="15" spans="2:21" x14ac:dyDescent="0.35">
      <c r="M15" s="28"/>
      <c r="O15"/>
    </row>
    <row r="16" spans="2:21" x14ac:dyDescent="0.35">
      <c r="M16" s="28"/>
      <c r="O16"/>
    </row>
    <row r="17" spans="2:21" x14ac:dyDescent="0.35">
      <c r="M17" s="29" t="s">
        <v>182</v>
      </c>
      <c r="N17" s="30" t="s">
        <v>183</v>
      </c>
      <c r="O17" s="30" t="s">
        <v>184</v>
      </c>
    </row>
    <row r="18" spans="2:21" x14ac:dyDescent="0.35">
      <c r="M18" s="88" t="s">
        <v>187</v>
      </c>
      <c r="N18" s="19" t="str">
        <f>IFERROR((SUM(E20:E29)/(SUM(C20:C29)-C29-#REF!-C24)), "0")</f>
        <v>0</v>
      </c>
      <c r="O18" s="31">
        <f>N18/3</f>
        <v>0</v>
      </c>
    </row>
    <row r="19" spans="2:21" x14ac:dyDescent="0.35">
      <c r="B19" s="18"/>
      <c r="C19" s="19" t="s">
        <v>194</v>
      </c>
      <c r="D19" s="19"/>
      <c r="E19" s="19" t="s">
        <v>195</v>
      </c>
      <c r="F19" s="19" t="s">
        <v>196</v>
      </c>
      <c r="G19" s="19" t="s">
        <v>183</v>
      </c>
      <c r="H19" s="19" t="s">
        <v>184</v>
      </c>
      <c r="I19" s="19"/>
      <c r="M19" s="89" t="s">
        <v>188</v>
      </c>
      <c r="N19" s="19" t="str">
        <f>IFERROR((SUM(E30:E39)/(SUM(C30:C39)-C39-C34)), "0")</f>
        <v>0</v>
      </c>
      <c r="O19" s="31">
        <f>N19/3</f>
        <v>0</v>
      </c>
      <c r="R19" t="s">
        <v>188</v>
      </c>
      <c r="U19" t="s">
        <v>186</v>
      </c>
    </row>
    <row r="20" spans="2:21" x14ac:dyDescent="0.35">
      <c r="B20" s="221" t="s">
        <v>187</v>
      </c>
      <c r="C20" s="19">
        <f>COUNTIF('JD and advertising the role'!C5:C11,"Area of Excellence")</f>
        <v>0</v>
      </c>
      <c r="D20" s="20" t="s">
        <v>185</v>
      </c>
      <c r="E20" s="19">
        <f>C20*3</f>
        <v>0</v>
      </c>
      <c r="F20" s="209">
        <f>SUM(E20:E23)</f>
        <v>0</v>
      </c>
      <c r="G20" s="209" t="str">
        <f>IFERROR((SUM(E20:E24)/(SUM(C20:C24)-C24)), "0")</f>
        <v>0</v>
      </c>
      <c r="H20" s="212">
        <f>G20/3</f>
        <v>0</v>
      </c>
      <c r="I20" s="19"/>
      <c r="M20" s="90" t="s">
        <v>189</v>
      </c>
      <c r="N20" s="19" t="str">
        <f>IFERROR((SUM(E40:E54)/(SUM(C40:C54)-C49-C54-C44)), "0")</f>
        <v>0</v>
      </c>
      <c r="O20" s="31">
        <f t="shared" ref="O20:O23" si="15">N20/3</f>
        <v>0</v>
      </c>
    </row>
    <row r="21" spans="2:21" ht="14.65" customHeight="1" x14ac:dyDescent="0.35">
      <c r="B21" s="221"/>
      <c r="C21" s="19">
        <f>COUNTIF('JD and advertising the role'!C5:C11,"Significant Progress")</f>
        <v>0</v>
      </c>
      <c r="D21" s="21" t="s">
        <v>64</v>
      </c>
      <c r="E21" s="19">
        <f>C21*2</f>
        <v>0</v>
      </c>
      <c r="F21" s="210"/>
      <c r="G21" s="210"/>
      <c r="H21" s="213"/>
      <c r="I21" s="19"/>
      <c r="M21" s="91" t="s">
        <v>191</v>
      </c>
      <c r="N21" s="19" t="str">
        <f>IFERROR((SUM(E55:E69)/(SUM(C55:C69)-C64-C69-C59)), "0")</f>
        <v>0</v>
      </c>
      <c r="O21" s="31">
        <f t="shared" si="15"/>
        <v>0</v>
      </c>
      <c r="R21" t="s">
        <v>191</v>
      </c>
      <c r="U21" t="s">
        <v>188</v>
      </c>
    </row>
    <row r="22" spans="2:21" x14ac:dyDescent="0.35">
      <c r="B22" s="221"/>
      <c r="C22" s="19">
        <f>COUNTIF('JD and advertising the role'!C5:C11,"Low level of progress ")</f>
        <v>0</v>
      </c>
      <c r="D22" s="22" t="s">
        <v>56</v>
      </c>
      <c r="E22" s="19">
        <f>C22*1</f>
        <v>0</v>
      </c>
      <c r="F22" s="210"/>
      <c r="G22" s="210"/>
      <c r="H22" s="213"/>
      <c r="I22" s="19"/>
      <c r="M22" s="92" t="s">
        <v>186</v>
      </c>
      <c r="N22" s="19" t="str">
        <f>IFERROR((SUM(E70:E74)/(SUM(C70:C74)-C74)), "0")</f>
        <v>0</v>
      </c>
      <c r="O22" s="31">
        <f t="shared" si="15"/>
        <v>0</v>
      </c>
      <c r="R22" t="s">
        <v>186</v>
      </c>
      <c r="U22" t="s">
        <v>191</v>
      </c>
    </row>
    <row r="23" spans="2:21" x14ac:dyDescent="0.35">
      <c r="B23" s="221"/>
      <c r="C23" s="19">
        <f>COUNTIF('JD and advertising the role'!C5:C11,"Not Started")</f>
        <v>0</v>
      </c>
      <c r="D23" s="23" t="s">
        <v>190</v>
      </c>
      <c r="E23" s="19">
        <f>C23*0</f>
        <v>0</v>
      </c>
      <c r="F23" s="210"/>
      <c r="G23" s="210"/>
      <c r="H23" s="213"/>
      <c r="I23" s="19"/>
      <c r="M23" s="93" t="s">
        <v>192</v>
      </c>
      <c r="N23" s="19" t="str">
        <f>IFERROR((SUM(E75:E79)/(SUM(C75:C79)-C79)), "0")</f>
        <v>0</v>
      </c>
      <c r="O23" s="31">
        <f t="shared" si="15"/>
        <v>0</v>
      </c>
    </row>
    <row r="24" spans="2:21" x14ac:dyDescent="0.35">
      <c r="B24" s="221"/>
      <c r="C24" s="19">
        <f>COUNTIF('JD and advertising the role'!C5:C11,"Not Applicable")</f>
        <v>0</v>
      </c>
      <c r="D24" s="24" t="s">
        <v>161</v>
      </c>
      <c r="E24" s="19">
        <f>C24*0</f>
        <v>0</v>
      </c>
      <c r="F24" s="211"/>
      <c r="G24" s="211"/>
      <c r="H24" s="214"/>
      <c r="I24" s="19"/>
      <c r="M24" s="94" t="s">
        <v>193</v>
      </c>
      <c r="N24" s="19" t="str">
        <f>IFERROR((SUM(E80:E89)/(SUM(C80:C89)-C84-C89)), "0")</f>
        <v>0</v>
      </c>
      <c r="O24" s="31">
        <f>N24/3</f>
        <v>0</v>
      </c>
    </row>
    <row r="25" spans="2:21" x14ac:dyDescent="0.35">
      <c r="B25" s="221" t="s">
        <v>187</v>
      </c>
      <c r="C25" s="19">
        <f>COUNTIF('JD and advertising the role'!C12:C14,"Area of Excellence")</f>
        <v>0</v>
      </c>
      <c r="D25" s="20" t="s">
        <v>185</v>
      </c>
      <c r="E25" s="19">
        <f t="shared" ref="E25" si="16">C25*3</f>
        <v>0</v>
      </c>
      <c r="F25" s="209">
        <f t="shared" ref="F25" si="17">SUM(E25:E29)</f>
        <v>0</v>
      </c>
      <c r="G25" s="209" t="str">
        <f t="shared" ref="G25" si="18">IFERROR((SUM(E25:E29)/(SUM(C25:C29)-C29)), "0")</f>
        <v>0</v>
      </c>
      <c r="H25" s="212">
        <f t="shared" ref="H25" si="19">G25/3</f>
        <v>0</v>
      </c>
      <c r="I25" s="19"/>
      <c r="M25" s="95"/>
      <c r="O25"/>
    </row>
    <row r="26" spans="2:21" x14ac:dyDescent="0.35">
      <c r="B26" s="221"/>
      <c r="C26" s="19">
        <f>COUNTIF('JD and advertising the role'!C12:C14,"Significant Progress")</f>
        <v>0</v>
      </c>
      <c r="D26" s="21" t="s">
        <v>64</v>
      </c>
      <c r="E26" s="19">
        <f t="shared" ref="E26" si="20">C26*2</f>
        <v>0</v>
      </c>
      <c r="F26" s="210"/>
      <c r="G26" s="210"/>
      <c r="H26" s="213"/>
      <c r="I26" s="19"/>
      <c r="M26" s="95"/>
      <c r="O26"/>
    </row>
    <row r="27" spans="2:21" x14ac:dyDescent="0.35">
      <c r="B27" s="221"/>
      <c r="C27" s="19">
        <f>COUNTIF('JD and advertising the role'!C12:C14,"Low level of progress ")</f>
        <v>0</v>
      </c>
      <c r="D27" s="22" t="s">
        <v>56</v>
      </c>
      <c r="E27" s="19">
        <f t="shared" ref="E27" si="21">C27*1</f>
        <v>0</v>
      </c>
      <c r="F27" s="210"/>
      <c r="G27" s="210"/>
      <c r="H27" s="213"/>
      <c r="I27" s="19"/>
      <c r="O27"/>
    </row>
    <row r="28" spans="2:21" x14ac:dyDescent="0.35">
      <c r="B28" s="221"/>
      <c r="C28" s="19">
        <f>COUNTIF('JD and advertising the role'!C12:C14,"Not Started")</f>
        <v>0</v>
      </c>
      <c r="D28" s="23" t="s">
        <v>190</v>
      </c>
      <c r="E28" s="19">
        <f t="shared" ref="E28:E29" si="22">C28*0</f>
        <v>0</v>
      </c>
      <c r="F28" s="210"/>
      <c r="G28" s="210"/>
      <c r="H28" s="213"/>
      <c r="I28" s="19"/>
      <c r="O28"/>
    </row>
    <row r="29" spans="2:21" x14ac:dyDescent="0.35">
      <c r="B29" s="221"/>
      <c r="C29" s="19">
        <f>COUNTIF('JD and advertising the role'!C12:C14,"Not Applicable")</f>
        <v>0</v>
      </c>
      <c r="D29" s="24" t="s">
        <v>161</v>
      </c>
      <c r="E29" s="19">
        <f t="shared" si="22"/>
        <v>0</v>
      </c>
      <c r="F29" s="211"/>
      <c r="G29" s="211"/>
      <c r="H29" s="214"/>
      <c r="I29" s="19"/>
      <c r="O29"/>
    </row>
    <row r="30" spans="2:21" x14ac:dyDescent="0.35">
      <c r="B30" s="222" t="s">
        <v>189</v>
      </c>
      <c r="C30" s="19">
        <f>COUNTIF('Longlisting and Shortlisting'!C5:C9,"Area of Excellence")</f>
        <v>0</v>
      </c>
      <c r="D30" s="20" t="s">
        <v>185</v>
      </c>
      <c r="E30" s="19">
        <f t="shared" ref="E30" si="23">C30*3</f>
        <v>0</v>
      </c>
      <c r="F30" s="209">
        <f t="shared" ref="F30" si="24">SUM(E30:E34)</f>
        <v>0</v>
      </c>
      <c r="G30" s="209" t="str">
        <f t="shared" ref="G30" si="25">IFERROR((SUM(E30:E34)/(SUM(C30:C34)-C34)), "0")</f>
        <v>0</v>
      </c>
      <c r="H30" s="212">
        <f t="shared" ref="H30" si="26">G30/3</f>
        <v>0</v>
      </c>
      <c r="I30" s="19"/>
    </row>
    <row r="31" spans="2:21" x14ac:dyDescent="0.35">
      <c r="B31" s="222"/>
      <c r="C31" s="19">
        <f>COUNTIF('Longlisting and Shortlisting'!C5:C9,"Significant Progress")</f>
        <v>0</v>
      </c>
      <c r="D31" s="21" t="s">
        <v>64</v>
      </c>
      <c r="E31" s="19">
        <f t="shared" ref="E31" si="27">C31*2</f>
        <v>0</v>
      </c>
      <c r="F31" s="210"/>
      <c r="G31" s="210"/>
      <c r="H31" s="213"/>
      <c r="I31" s="19"/>
    </row>
    <row r="32" spans="2:21" ht="29" x14ac:dyDescent="0.35">
      <c r="B32" s="222"/>
      <c r="C32" s="19">
        <f>COUNTIF('Longlisting and Shortlisting'!C5:C9,"Low level of progress ")</f>
        <v>0</v>
      </c>
      <c r="D32" s="22" t="s">
        <v>56</v>
      </c>
      <c r="E32" s="19">
        <f t="shared" ref="E32" si="28">C32*1</f>
        <v>0</v>
      </c>
      <c r="F32" s="210"/>
      <c r="G32" s="210"/>
      <c r="H32" s="213"/>
      <c r="I32" s="19"/>
      <c r="O32" s="28" t="str">
        <f>B20</f>
        <v>Health and wellbeing</v>
      </c>
      <c r="P32" s="34">
        <f>H20</f>
        <v>0</v>
      </c>
      <c r="Q32" s="34"/>
    </row>
    <row r="33" spans="2:23" ht="29" x14ac:dyDescent="0.35">
      <c r="B33" s="222"/>
      <c r="C33" s="19">
        <f>COUNTIF('Longlisting and Shortlisting'!C5:C9,"Not Started")</f>
        <v>0</v>
      </c>
      <c r="D33" s="23" t="s">
        <v>190</v>
      </c>
      <c r="E33" s="19">
        <f t="shared" ref="E33:E34" si="29">C33*0</f>
        <v>0</v>
      </c>
      <c r="F33" s="210"/>
      <c r="G33" s="210"/>
      <c r="H33" s="213"/>
      <c r="I33" s="19"/>
      <c r="O33" s="28" t="str">
        <f>B25</f>
        <v>Health and wellbeing</v>
      </c>
      <c r="P33" s="34">
        <f>H25</f>
        <v>0</v>
      </c>
      <c r="Q33" s="34"/>
    </row>
    <row r="34" spans="2:23" x14ac:dyDescent="0.35">
      <c r="B34" s="222"/>
      <c r="C34" s="19">
        <f>COUNTIF('Longlisting and Shortlisting'!C5:C9,"Not Applicable")</f>
        <v>0</v>
      </c>
      <c r="D34" s="24" t="s">
        <v>161</v>
      </c>
      <c r="E34" s="19">
        <f t="shared" si="29"/>
        <v>0</v>
      </c>
      <c r="F34" s="211"/>
      <c r="G34" s="211"/>
      <c r="H34" s="214"/>
      <c r="I34" s="19"/>
      <c r="O34" s="28" t="e">
        <f>#REF!</f>
        <v>#REF!</v>
      </c>
      <c r="P34" s="34" t="e">
        <f>#REF!</f>
        <v>#REF!</v>
      </c>
      <c r="Q34" s="34"/>
    </row>
    <row r="35" spans="2:23" ht="15" customHeight="1" x14ac:dyDescent="0.35">
      <c r="B35" s="222" t="s">
        <v>189</v>
      </c>
      <c r="C35" s="19">
        <f>COUNTIF('Longlisting and Shortlisting'!C11:C12,"Area of Excellence")</f>
        <v>0</v>
      </c>
      <c r="D35" s="20" t="s">
        <v>185</v>
      </c>
      <c r="E35" s="19">
        <f t="shared" ref="E35" si="30">C35*3</f>
        <v>0</v>
      </c>
      <c r="F35" s="209">
        <f t="shared" ref="F35" si="31">SUM(E35:E39)</f>
        <v>0</v>
      </c>
      <c r="G35" s="209" t="str">
        <f t="shared" ref="G35" si="32">IFERROR((SUM(E35:E39)/(SUM(C35:C39)-C39)), "0")</f>
        <v>0</v>
      </c>
      <c r="H35" s="212">
        <f t="shared" ref="H35" si="33">G35/3</f>
        <v>0</v>
      </c>
      <c r="I35" s="19"/>
      <c r="O35" s="28" t="str">
        <f>B30</f>
        <v>Leadership and teamwork</v>
      </c>
      <c r="P35" s="34">
        <f>H30</f>
        <v>0</v>
      </c>
      <c r="Q35" s="34"/>
    </row>
    <row r="36" spans="2:23" ht="43.5" x14ac:dyDescent="0.35">
      <c r="B36" s="222"/>
      <c r="C36" s="19">
        <f>COUNTIF('Longlisting and Shortlisting'!C11:C12,"Significant Progress")</f>
        <v>0</v>
      </c>
      <c r="D36" s="21" t="s">
        <v>64</v>
      </c>
      <c r="E36" s="19">
        <f t="shared" ref="E36" si="34">C36*2</f>
        <v>0</v>
      </c>
      <c r="F36" s="210"/>
      <c r="G36" s="210"/>
      <c r="H36" s="213"/>
      <c r="I36" s="19"/>
      <c r="O36" s="28" t="str">
        <f>B35</f>
        <v>Leadership and teamwork</v>
      </c>
      <c r="P36" s="34">
        <f>H35</f>
        <v>0</v>
      </c>
      <c r="Q36" s="34"/>
    </row>
    <row r="37" spans="2:23" x14ac:dyDescent="0.35">
      <c r="B37" s="222"/>
      <c r="C37" s="19">
        <f>COUNTIF('Longlisting and Shortlisting'!C11:C12,"Low level of progress ")</f>
        <v>0</v>
      </c>
      <c r="D37" s="22" t="s">
        <v>56</v>
      </c>
      <c r="E37" s="19">
        <f t="shared" ref="E37" si="35">C37*1</f>
        <v>0</v>
      </c>
      <c r="F37" s="210"/>
      <c r="G37" s="210"/>
      <c r="H37" s="213"/>
      <c r="I37" s="19"/>
      <c r="O37" s="28" t="str">
        <f>B40</f>
        <v>Life Balance</v>
      </c>
      <c r="P37" s="34">
        <f>H40</f>
        <v>0</v>
      </c>
      <c r="Q37" s="34"/>
    </row>
    <row r="38" spans="2:23" ht="43.5" x14ac:dyDescent="0.35">
      <c r="B38" s="222"/>
      <c r="C38" s="19">
        <f>COUNTIF('Longlisting and Shortlisting'!C11:C12,"Not Started")</f>
        <v>0</v>
      </c>
      <c r="D38" s="23" t="s">
        <v>190</v>
      </c>
      <c r="E38" s="19">
        <f t="shared" ref="E38:E39" si="36">C38*0</f>
        <v>0</v>
      </c>
      <c r="F38" s="210"/>
      <c r="G38" s="210"/>
      <c r="H38" s="213"/>
      <c r="I38" s="19"/>
      <c r="O38" s="28" t="str">
        <f>B45</f>
        <v>Potential Purpose and Recognition</v>
      </c>
      <c r="P38" s="34">
        <f>H45</f>
        <v>0</v>
      </c>
      <c r="Q38" s="34"/>
    </row>
    <row r="39" spans="2:23" ht="43.5" x14ac:dyDescent="0.35">
      <c r="B39" s="222"/>
      <c r="C39" s="19">
        <f>COUNTIF('Longlisting and Shortlisting'!C11:C12,"Not Applicable")</f>
        <v>0</v>
      </c>
      <c r="D39" s="24" t="s">
        <v>161</v>
      </c>
      <c r="E39" s="19">
        <f t="shared" si="36"/>
        <v>0</v>
      </c>
      <c r="F39" s="211"/>
      <c r="G39" s="211"/>
      <c r="H39" s="214"/>
      <c r="I39" s="19"/>
      <c r="O39" s="28" t="str">
        <f>B50</f>
        <v>Bringing Yourself to Work</v>
      </c>
      <c r="P39" s="34">
        <f>H50</f>
        <v>0</v>
      </c>
      <c r="Q39" s="34"/>
    </row>
    <row r="40" spans="2:23" ht="58" x14ac:dyDescent="0.35">
      <c r="B40" s="218" t="s">
        <v>197</v>
      </c>
      <c r="C40" s="19">
        <f>COUNTIF(Interview!C5:C8,"Area of Excellence")</f>
        <v>0</v>
      </c>
      <c r="D40" s="20" t="s">
        <v>185</v>
      </c>
      <c r="E40" s="19">
        <f t="shared" ref="E40" si="37">C40*3</f>
        <v>0</v>
      </c>
      <c r="F40" s="209">
        <f t="shared" ref="F40" si="38">SUM(E40:E44)</f>
        <v>0</v>
      </c>
      <c r="G40" s="209" t="str">
        <f t="shared" ref="G40" si="39">IFERROR((SUM(E40:E44)/(SUM(C40:C44)-C44)), "0")</f>
        <v>0</v>
      </c>
      <c r="H40" s="212">
        <f t="shared" ref="H40" si="40">G40/3</f>
        <v>0</v>
      </c>
      <c r="I40" s="19"/>
      <c r="O40" s="28" t="str">
        <f>B55</f>
        <v>Senior Leadership Responsibilities</v>
      </c>
      <c r="P40" s="35">
        <f>H55</f>
        <v>0</v>
      </c>
      <c r="Q40" s="35"/>
    </row>
    <row r="41" spans="2:23" ht="43.5" x14ac:dyDescent="0.35">
      <c r="B41" s="218"/>
      <c r="C41" s="19">
        <f>COUNTIF(Interview!C5:C8,"Significant Progress")</f>
        <v>0</v>
      </c>
      <c r="D41" s="21" t="s">
        <v>64</v>
      </c>
      <c r="E41" s="19">
        <f t="shared" ref="E41" si="41">C41*2</f>
        <v>0</v>
      </c>
      <c r="F41" s="210"/>
      <c r="G41" s="210"/>
      <c r="H41" s="213"/>
      <c r="I41" s="19"/>
      <c r="O41" s="28" t="str">
        <f>B60</f>
        <v>Health Leadership Behaviours</v>
      </c>
      <c r="P41" s="34">
        <f>H60</f>
        <v>0</v>
      </c>
      <c r="Q41" s="34"/>
      <c r="U41" s="219"/>
      <c r="V41" s="219"/>
      <c r="W41" s="220"/>
    </row>
    <row r="42" spans="2:23" ht="29" x14ac:dyDescent="0.35">
      <c r="B42" s="218"/>
      <c r="C42" s="19">
        <f>COUNTIF(Interview!C5:C8,"Low level of progress ")</f>
        <v>0</v>
      </c>
      <c r="D42" s="22" t="s">
        <v>56</v>
      </c>
      <c r="E42" s="19">
        <f t="shared" ref="E42" si="42">C42*1</f>
        <v>0</v>
      </c>
      <c r="F42" s="210"/>
      <c r="G42" s="210"/>
      <c r="H42" s="213"/>
      <c r="I42" s="19"/>
      <c r="O42" s="28" t="str">
        <f>B65</f>
        <v>Skilled Managers</v>
      </c>
      <c r="P42" s="34">
        <f>H65</f>
        <v>0</v>
      </c>
      <c r="Q42" s="34"/>
      <c r="U42" s="219"/>
      <c r="V42" s="219"/>
      <c r="W42" s="220"/>
    </row>
    <row r="43" spans="2:23" x14ac:dyDescent="0.35">
      <c r="B43" s="218"/>
      <c r="C43" s="19">
        <f>COUNTIF(Interview!C5:C8,"Not Started")</f>
        <v>0</v>
      </c>
      <c r="D43" s="23" t="s">
        <v>190</v>
      </c>
      <c r="E43" s="19">
        <f t="shared" ref="E43:E44" si="43">C43*0</f>
        <v>0</v>
      </c>
      <c r="F43" s="210"/>
      <c r="G43" s="210"/>
      <c r="H43" s="213"/>
      <c r="I43" s="19"/>
      <c r="O43" s="28" t="str">
        <f>B70</f>
        <v>Environment</v>
      </c>
      <c r="P43" s="34">
        <f>H70</f>
        <v>0</v>
      </c>
      <c r="Q43" s="34"/>
      <c r="U43" s="219"/>
      <c r="V43" s="219"/>
      <c r="W43" s="220"/>
    </row>
    <row r="44" spans="2:23" x14ac:dyDescent="0.35">
      <c r="B44" s="218"/>
      <c r="C44" s="19">
        <f>COUNTIF(Interview!C5:C8,"Not Applicable")</f>
        <v>0</v>
      </c>
      <c r="D44" s="24" t="s">
        <v>161</v>
      </c>
      <c r="E44" s="19">
        <f t="shared" si="43"/>
        <v>0</v>
      </c>
      <c r="F44" s="211"/>
      <c r="G44" s="211"/>
      <c r="H44" s="214"/>
      <c r="I44" s="19"/>
      <c r="O44" s="28" t="str">
        <f>B75</f>
        <v>Data Insights</v>
      </c>
      <c r="P44" s="34">
        <f>H75</f>
        <v>0</v>
      </c>
      <c r="Q44" s="34"/>
      <c r="U44" s="219"/>
      <c r="V44" s="219"/>
      <c r="W44" s="220"/>
    </row>
    <row r="45" spans="2:23" ht="43.5" x14ac:dyDescent="0.35">
      <c r="B45" s="218" t="s">
        <v>198</v>
      </c>
      <c r="C45" s="19">
        <f>COUNTIF(Interview!C10:C16,"Area of Excellence")</f>
        <v>0</v>
      </c>
      <c r="D45" s="20" t="s">
        <v>185</v>
      </c>
      <c r="E45" s="19">
        <f t="shared" ref="E45" si="44">C45*3</f>
        <v>0</v>
      </c>
      <c r="F45" s="209">
        <f t="shared" ref="F45" si="45">SUM(E45:E49)</f>
        <v>0</v>
      </c>
      <c r="G45" s="209" t="str">
        <f t="shared" ref="G45" si="46">IFERROR((SUM(E45:E49)/(SUM(C45:C49)-C49)), "0")</f>
        <v>0</v>
      </c>
      <c r="H45" s="212">
        <f t="shared" ref="H45" si="47">G45/3</f>
        <v>0</v>
      </c>
      <c r="I45" s="19"/>
      <c r="O45" s="28" t="str">
        <f>B80</f>
        <v>Support Services and Partners</v>
      </c>
      <c r="P45" s="34">
        <f>H80</f>
        <v>0</v>
      </c>
      <c r="Q45" s="34"/>
      <c r="U45" s="219"/>
      <c r="V45" s="219"/>
      <c r="W45" s="220"/>
    </row>
    <row r="46" spans="2:23" ht="43.5" x14ac:dyDescent="0.35">
      <c r="B46" s="218"/>
      <c r="C46" s="19">
        <f>COUNTIF(Interview!C10:C16,"Significant Progress")</f>
        <v>0</v>
      </c>
      <c r="D46" s="21" t="s">
        <v>64</v>
      </c>
      <c r="E46" s="19">
        <f t="shared" ref="E46" si="48">C46*2</f>
        <v>0</v>
      </c>
      <c r="F46" s="210"/>
      <c r="G46" s="210"/>
      <c r="H46" s="213"/>
      <c r="I46" s="19"/>
      <c r="O46" s="28" t="str">
        <f>B85</f>
        <v>Organisation Design and Policy</v>
      </c>
      <c r="P46" s="34">
        <f>H85</f>
        <v>0</v>
      </c>
      <c r="Q46" s="34"/>
      <c r="U46" s="219"/>
      <c r="V46" s="219"/>
      <c r="W46" s="220"/>
    </row>
    <row r="47" spans="2:23" x14ac:dyDescent="0.35">
      <c r="B47" s="218"/>
      <c r="C47" s="19">
        <f>COUNTIF(Interview!C10:C16,"Low level of progress ")</f>
        <v>0</v>
      </c>
      <c r="D47" s="22" t="s">
        <v>56</v>
      </c>
      <c r="E47" s="19">
        <f t="shared" ref="E47" si="49">C47*1</f>
        <v>0</v>
      </c>
      <c r="F47" s="210"/>
      <c r="G47" s="210"/>
      <c r="H47" s="213"/>
      <c r="I47" s="19"/>
      <c r="U47" s="219"/>
      <c r="V47" s="219"/>
      <c r="W47" s="220"/>
    </row>
    <row r="48" spans="2:23" x14ac:dyDescent="0.35">
      <c r="B48" s="218"/>
      <c r="C48" s="19">
        <f>COUNTIF(Interview!C10:C16,"Not Started")</f>
        <v>0</v>
      </c>
      <c r="D48" s="23" t="s">
        <v>190</v>
      </c>
      <c r="E48" s="19">
        <f t="shared" ref="E48:E49" si="50">C48*0</f>
        <v>0</v>
      </c>
      <c r="F48" s="210"/>
      <c r="G48" s="210"/>
      <c r="H48" s="213"/>
      <c r="I48" s="19"/>
      <c r="U48" s="219"/>
      <c r="V48" s="219"/>
      <c r="W48" s="220"/>
    </row>
    <row r="49" spans="2:23" x14ac:dyDescent="0.35">
      <c r="B49" s="218"/>
      <c r="C49" s="19">
        <f>COUNTIF(Interview!C10:C16,"Not Applicable")</f>
        <v>0</v>
      </c>
      <c r="D49" s="24" t="s">
        <v>161</v>
      </c>
      <c r="E49" s="19">
        <f t="shared" si="50"/>
        <v>0</v>
      </c>
      <c r="F49" s="211"/>
      <c r="G49" s="211"/>
      <c r="H49" s="214"/>
      <c r="I49" s="19"/>
      <c r="U49" s="219"/>
      <c r="V49" s="219"/>
      <c r="W49" s="220"/>
    </row>
    <row r="50" spans="2:23" x14ac:dyDescent="0.35">
      <c r="B50" s="227" t="s">
        <v>199</v>
      </c>
      <c r="C50" s="19" t="e">
        <f>COUNTIF(Interview!#REF!,"Area of Excellence")</f>
        <v>#REF!</v>
      </c>
      <c r="D50" s="20" t="s">
        <v>185</v>
      </c>
      <c r="E50" s="19" t="e">
        <f t="shared" ref="E50" si="51">C50*3</f>
        <v>#REF!</v>
      </c>
      <c r="F50" s="209" t="e">
        <f>SUM(E50:E54)</f>
        <v>#REF!</v>
      </c>
      <c r="G50" s="209" t="str">
        <f>IFERROR((SUM(E50:E54)/(SUM(C50:C54)-C54)), "0")</f>
        <v>0</v>
      </c>
      <c r="H50" s="212">
        <f t="shared" ref="H50" si="52">G50/3</f>
        <v>0</v>
      </c>
      <c r="I50" s="19"/>
      <c r="U50" s="219"/>
      <c r="V50" s="219"/>
      <c r="W50" s="220"/>
    </row>
    <row r="51" spans="2:23" x14ac:dyDescent="0.35">
      <c r="B51" s="228"/>
      <c r="C51" s="19" t="e">
        <f>COUNTIF(Interview!#REF!,"Significant Progress")</f>
        <v>#REF!</v>
      </c>
      <c r="D51" s="21" t="s">
        <v>64</v>
      </c>
      <c r="E51" s="19" t="e">
        <f t="shared" ref="E51" si="53">C51*2</f>
        <v>#REF!</v>
      </c>
      <c r="F51" s="210"/>
      <c r="G51" s="210"/>
      <c r="H51" s="213"/>
      <c r="I51" s="19"/>
      <c r="U51" s="219"/>
      <c r="V51" s="219"/>
      <c r="W51" s="220"/>
    </row>
    <row r="52" spans="2:23" x14ac:dyDescent="0.35">
      <c r="B52" s="228"/>
      <c r="C52" s="19" t="e">
        <f>COUNTIF(Interview!#REF!,"Low level of progress ")</f>
        <v>#REF!</v>
      </c>
      <c r="D52" s="22" t="s">
        <v>56</v>
      </c>
      <c r="E52" s="19" t="e">
        <f t="shared" ref="E52" si="54">C52*1</f>
        <v>#REF!</v>
      </c>
      <c r="F52" s="210"/>
      <c r="G52" s="210"/>
      <c r="H52" s="213"/>
      <c r="I52" s="19"/>
      <c r="U52" s="219"/>
      <c r="V52" s="219"/>
      <c r="W52" s="220"/>
    </row>
    <row r="53" spans="2:23" x14ac:dyDescent="0.35">
      <c r="B53" s="228"/>
      <c r="C53" s="19" t="e">
        <f>COUNTIF(Interview!#REF!,"Not Started")</f>
        <v>#REF!</v>
      </c>
      <c r="D53" s="23" t="s">
        <v>190</v>
      </c>
      <c r="E53" s="19" t="e">
        <f t="shared" ref="E53:E54" si="55">C53*0</f>
        <v>#REF!</v>
      </c>
      <c r="F53" s="210"/>
      <c r="G53" s="210"/>
      <c r="H53" s="213"/>
      <c r="I53" s="19"/>
    </row>
    <row r="54" spans="2:23" x14ac:dyDescent="0.35">
      <c r="B54" s="229"/>
      <c r="C54" s="19" t="e">
        <f>COUNTIF(Interview!#REF!,"Not Applicable")</f>
        <v>#REF!</v>
      </c>
      <c r="D54" s="24" t="s">
        <v>161</v>
      </c>
      <c r="E54" s="19" t="e">
        <f t="shared" si="55"/>
        <v>#REF!</v>
      </c>
      <c r="F54" s="211"/>
      <c r="G54" s="211"/>
      <c r="H54" s="214"/>
      <c r="I54" s="19"/>
    </row>
    <row r="55" spans="2:23" x14ac:dyDescent="0.35">
      <c r="B55" s="217" t="s">
        <v>200</v>
      </c>
      <c r="C55" s="19">
        <f>COUNTIF('Decision Making'!C5:C9,"Area of Excellence")</f>
        <v>0</v>
      </c>
      <c r="D55" s="20" t="s">
        <v>185</v>
      </c>
      <c r="E55" s="19">
        <f t="shared" ref="E55" si="56">C55*3</f>
        <v>0</v>
      </c>
      <c r="F55" s="209">
        <f t="shared" ref="F55" si="57">SUM(E55:E59)</f>
        <v>0</v>
      </c>
      <c r="G55" s="209" t="str">
        <f t="shared" ref="G55" si="58">IFERROR((SUM(E55:E59)/(SUM(C55:C59)-C59)), "0")</f>
        <v>0</v>
      </c>
      <c r="H55" s="212">
        <f t="shared" ref="H55" si="59">G55/3</f>
        <v>0</v>
      </c>
      <c r="I55" s="19"/>
    </row>
    <row r="56" spans="2:23" x14ac:dyDescent="0.35">
      <c r="B56" s="217"/>
      <c r="C56" s="19">
        <f>COUNTIF('Decision Making'!C5:C9,"Significant Progress")</f>
        <v>0</v>
      </c>
      <c r="D56" s="21" t="s">
        <v>64</v>
      </c>
      <c r="E56" s="19">
        <f t="shared" ref="E56" si="60">C56*2</f>
        <v>0</v>
      </c>
      <c r="F56" s="210"/>
      <c r="G56" s="210"/>
      <c r="H56" s="213"/>
      <c r="I56" s="19"/>
    </row>
    <row r="57" spans="2:23" x14ac:dyDescent="0.35">
      <c r="B57" s="217"/>
      <c r="C57" s="19">
        <f>COUNTIF('Decision Making'!C5:C9,"Low level of progress ")</f>
        <v>0</v>
      </c>
      <c r="D57" s="22" t="s">
        <v>56</v>
      </c>
      <c r="E57" s="19">
        <f t="shared" ref="E57" si="61">C57*1</f>
        <v>0</v>
      </c>
      <c r="F57" s="210"/>
      <c r="G57" s="210"/>
      <c r="H57" s="213"/>
      <c r="I57" s="19"/>
    </row>
    <row r="58" spans="2:23" x14ac:dyDescent="0.35">
      <c r="B58" s="217"/>
      <c r="C58" s="19">
        <f>COUNTIF('Decision Making'!C5:C9,"Not Started")</f>
        <v>0</v>
      </c>
      <c r="D58" s="23" t="s">
        <v>190</v>
      </c>
      <c r="E58" s="19">
        <f t="shared" ref="E58:E59" si="62">C58*0</f>
        <v>0</v>
      </c>
      <c r="F58" s="210"/>
      <c r="G58" s="210"/>
      <c r="H58" s="213"/>
      <c r="I58" s="19"/>
    </row>
    <row r="59" spans="2:23" x14ac:dyDescent="0.35">
      <c r="B59" s="217"/>
      <c r="C59" s="19">
        <f>COUNTIF('Decision Making'!C5:C9,"Not Applicable")</f>
        <v>0</v>
      </c>
      <c r="D59" s="24" t="s">
        <v>161</v>
      </c>
      <c r="E59" s="19">
        <f t="shared" si="62"/>
        <v>0</v>
      </c>
      <c r="F59" s="211"/>
      <c r="G59" s="211"/>
      <c r="H59" s="214"/>
      <c r="I59" s="19"/>
    </row>
    <row r="60" spans="2:23" x14ac:dyDescent="0.35">
      <c r="B60" s="217" t="s">
        <v>201</v>
      </c>
      <c r="C60" s="19" t="e">
        <f>COUNTIF('Decision Making'!#REF!,"Area of Excellence")</f>
        <v>#REF!</v>
      </c>
      <c r="D60" s="20" t="s">
        <v>185</v>
      </c>
      <c r="E60" s="19" t="e">
        <f t="shared" ref="E60" si="63">C60*3</f>
        <v>#REF!</v>
      </c>
      <c r="F60" s="209" t="e">
        <f t="shared" ref="F60" si="64">SUM(E60:E64)</f>
        <v>#REF!</v>
      </c>
      <c r="G60" s="209" t="str">
        <f t="shared" ref="G60" si="65">IFERROR((SUM(E60:E64)/(SUM(C60:C64)-C64)), "0")</f>
        <v>0</v>
      </c>
      <c r="H60" s="212">
        <f t="shared" ref="H60" si="66">G60/3</f>
        <v>0</v>
      </c>
      <c r="I60" s="19"/>
    </row>
    <row r="61" spans="2:23" x14ac:dyDescent="0.35">
      <c r="B61" s="217"/>
      <c r="C61" s="19" t="e">
        <f>COUNTIF('Decision Making'!#REF!,"Significant Progress")</f>
        <v>#REF!</v>
      </c>
      <c r="D61" s="21" t="s">
        <v>64</v>
      </c>
      <c r="E61" s="19" t="e">
        <f t="shared" ref="E61" si="67">C61*2</f>
        <v>#REF!</v>
      </c>
      <c r="F61" s="210"/>
      <c r="G61" s="210"/>
      <c r="H61" s="213"/>
      <c r="I61" s="19"/>
    </row>
    <row r="62" spans="2:23" x14ac:dyDescent="0.35">
      <c r="B62" s="217"/>
      <c r="C62" s="19" t="e">
        <f>COUNTIF('Decision Making'!#REF!,"Low level of progress ")</f>
        <v>#REF!</v>
      </c>
      <c r="D62" s="22" t="s">
        <v>56</v>
      </c>
      <c r="E62" s="19" t="e">
        <f t="shared" ref="E62" si="68">C62*1</f>
        <v>#REF!</v>
      </c>
      <c r="F62" s="210"/>
      <c r="G62" s="210"/>
      <c r="H62" s="213"/>
      <c r="I62" s="19"/>
    </row>
    <row r="63" spans="2:23" x14ac:dyDescent="0.35">
      <c r="B63" s="217"/>
      <c r="C63" s="19" t="e">
        <f>COUNTIF('Decision Making'!#REF!,"Not Started")</f>
        <v>#REF!</v>
      </c>
      <c r="D63" s="23" t="s">
        <v>190</v>
      </c>
      <c r="E63" s="19" t="e">
        <f t="shared" ref="E63:E64" si="69">C63*0</f>
        <v>#REF!</v>
      </c>
      <c r="F63" s="210"/>
      <c r="G63" s="210"/>
      <c r="H63" s="213"/>
      <c r="I63" s="19"/>
    </row>
    <row r="64" spans="2:23" x14ac:dyDescent="0.35">
      <c r="B64" s="217"/>
      <c r="C64" s="19" t="e">
        <f>COUNTIF('Decision Making'!#REF!,"Not Applicable")</f>
        <v>#REF!</v>
      </c>
      <c r="D64" s="24" t="s">
        <v>161</v>
      </c>
      <c r="E64" s="19" t="e">
        <f t="shared" si="69"/>
        <v>#REF!</v>
      </c>
      <c r="F64" s="211"/>
      <c r="G64" s="211"/>
      <c r="H64" s="214"/>
      <c r="I64" s="19"/>
    </row>
    <row r="65" spans="2:9" x14ac:dyDescent="0.35">
      <c r="B65" s="217" t="s">
        <v>202</v>
      </c>
      <c r="C65" s="19" t="e">
        <f>COUNTIF('Decision Making'!#REF!,"Area of Excellence")</f>
        <v>#REF!</v>
      </c>
      <c r="D65" s="20" t="s">
        <v>185</v>
      </c>
      <c r="E65" s="19" t="e">
        <f t="shared" ref="E65" si="70">C65*3</f>
        <v>#REF!</v>
      </c>
      <c r="F65" s="209" t="e">
        <f t="shared" ref="F65" si="71">SUM(E65:E69)</f>
        <v>#REF!</v>
      </c>
      <c r="G65" s="209" t="str">
        <f t="shared" ref="G65" si="72">IFERROR((SUM(E65:E69)/(SUM(C65:C69)-C69)), "0")</f>
        <v>0</v>
      </c>
      <c r="H65" s="212">
        <f t="shared" ref="H65" si="73">G65/3</f>
        <v>0</v>
      </c>
      <c r="I65" s="19"/>
    </row>
    <row r="66" spans="2:9" x14ac:dyDescent="0.35">
      <c r="B66" s="217"/>
      <c r="C66" s="19" t="e">
        <f>COUNTIF('Decision Making'!#REF!,"Significant Progress")</f>
        <v>#REF!</v>
      </c>
      <c r="D66" s="21" t="s">
        <v>64</v>
      </c>
      <c r="E66" s="19" t="e">
        <f t="shared" ref="E66" si="74">C66*2</f>
        <v>#REF!</v>
      </c>
      <c r="F66" s="210"/>
      <c r="G66" s="210"/>
      <c r="H66" s="213"/>
      <c r="I66" s="19"/>
    </row>
    <row r="67" spans="2:9" x14ac:dyDescent="0.35">
      <c r="B67" s="217"/>
      <c r="C67" s="19" t="e">
        <f>COUNTIF('Decision Making'!#REF!,"Low level of progress ")</f>
        <v>#REF!</v>
      </c>
      <c r="D67" s="22" t="s">
        <v>56</v>
      </c>
      <c r="E67" s="19" t="e">
        <f t="shared" ref="E67" si="75">C67*1</f>
        <v>#REF!</v>
      </c>
      <c r="F67" s="210"/>
      <c r="G67" s="210"/>
      <c r="H67" s="213"/>
      <c r="I67" s="19"/>
    </row>
    <row r="68" spans="2:9" x14ac:dyDescent="0.35">
      <c r="B68" s="217"/>
      <c r="C68" s="19" t="e">
        <f>COUNTIF('Decision Making'!#REF!,"Not Started")</f>
        <v>#REF!</v>
      </c>
      <c r="D68" s="23" t="s">
        <v>190</v>
      </c>
      <c r="E68" s="19" t="e">
        <f t="shared" ref="E68:E69" si="76">C68*0</f>
        <v>#REF!</v>
      </c>
      <c r="F68" s="210"/>
      <c r="G68" s="210"/>
      <c r="H68" s="213"/>
      <c r="I68" s="19"/>
    </row>
    <row r="69" spans="2:9" x14ac:dyDescent="0.35">
      <c r="B69" s="217"/>
      <c r="C69" s="19" t="e">
        <f>COUNTIF('Decision Making'!#REF!,"Not Applicable")</f>
        <v>#REF!</v>
      </c>
      <c r="D69" s="24" t="s">
        <v>161</v>
      </c>
      <c r="E69" s="19" t="e">
        <f t="shared" si="76"/>
        <v>#REF!</v>
      </c>
      <c r="F69" s="211"/>
      <c r="G69" s="211"/>
      <c r="H69" s="214"/>
      <c r="I69" s="19"/>
    </row>
    <row r="70" spans="2:9" x14ac:dyDescent="0.35">
      <c r="B70" s="215" t="s">
        <v>203</v>
      </c>
      <c r="C70" s="19">
        <f>COUNTIF('Induction and Onboarding'!$C$5:$C$8,"Area of Excellence")</f>
        <v>0</v>
      </c>
      <c r="D70" s="20" t="s">
        <v>185</v>
      </c>
      <c r="E70" s="19">
        <f t="shared" ref="E70" si="77">C70*3</f>
        <v>0</v>
      </c>
      <c r="F70" s="209">
        <f t="shared" ref="F70" si="78">SUM(E70:E74)</f>
        <v>0</v>
      </c>
      <c r="G70" s="209" t="str">
        <f t="shared" ref="G70" si="79">IFERROR((SUM(E70:E74)/(SUM(C70:C74)-C74)), "0")</f>
        <v>0</v>
      </c>
      <c r="H70" s="212">
        <f t="shared" ref="H70" si="80">G70/3</f>
        <v>0</v>
      </c>
      <c r="I70" s="19"/>
    </row>
    <row r="71" spans="2:9" x14ac:dyDescent="0.35">
      <c r="B71" s="215"/>
      <c r="C71" s="19">
        <f>COUNTIF('Induction and Onboarding'!$C$5:$C$8,"Significant Progress")</f>
        <v>0</v>
      </c>
      <c r="D71" s="21" t="s">
        <v>64</v>
      </c>
      <c r="E71" s="19">
        <f t="shared" ref="E71" si="81">C71*2</f>
        <v>0</v>
      </c>
      <c r="F71" s="210"/>
      <c r="G71" s="210"/>
      <c r="H71" s="213"/>
      <c r="I71" s="19"/>
    </row>
    <row r="72" spans="2:9" x14ac:dyDescent="0.35">
      <c r="B72" s="215"/>
      <c r="C72" s="19">
        <f>COUNTIF('Induction and Onboarding'!$C$5:$C$8,"Low level of progress ")</f>
        <v>0</v>
      </c>
      <c r="D72" s="22" t="s">
        <v>56</v>
      </c>
      <c r="E72" s="19">
        <f t="shared" ref="E72" si="82">C72*1</f>
        <v>0</v>
      </c>
      <c r="F72" s="210"/>
      <c r="G72" s="210"/>
      <c r="H72" s="213"/>
      <c r="I72" s="19"/>
    </row>
    <row r="73" spans="2:9" x14ac:dyDescent="0.35">
      <c r="B73" s="215"/>
      <c r="C73" s="19">
        <f>COUNTIF('Induction and Onboarding'!$C$5:$C$8,"Not Started")</f>
        <v>0</v>
      </c>
      <c r="D73" s="23" t="s">
        <v>190</v>
      </c>
      <c r="E73" s="19">
        <f t="shared" ref="E73:E74" si="83">C73*0</f>
        <v>0</v>
      </c>
      <c r="F73" s="210"/>
      <c r="G73" s="210"/>
      <c r="H73" s="213"/>
      <c r="I73" s="19"/>
    </row>
    <row r="74" spans="2:9" x14ac:dyDescent="0.35">
      <c r="B74" s="215"/>
      <c r="C74" s="19">
        <f>COUNTIF('Induction and Onboarding'!$C$5:$C$8,"Not Applicable")</f>
        <v>0</v>
      </c>
      <c r="D74" s="24" t="s">
        <v>161</v>
      </c>
      <c r="E74" s="19">
        <f t="shared" si="83"/>
        <v>0</v>
      </c>
      <c r="F74" s="211"/>
      <c r="G74" s="211"/>
      <c r="H74" s="214"/>
      <c r="I74" s="19"/>
    </row>
    <row r="75" spans="2:9" x14ac:dyDescent="0.35">
      <c r="B75" s="216" t="s">
        <v>204</v>
      </c>
      <c r="C75" s="19">
        <f>COUNTIF('Talent Spotting'!$C$5:$C$8,"Area of Excellence")</f>
        <v>0</v>
      </c>
      <c r="D75" s="20" t="s">
        <v>185</v>
      </c>
      <c r="E75" s="19">
        <f t="shared" ref="E75" si="84">C75*3</f>
        <v>0</v>
      </c>
      <c r="F75" s="209">
        <f t="shared" ref="F75" si="85">SUM(E75:E79)</f>
        <v>0</v>
      </c>
      <c r="G75" s="209" t="str">
        <f t="shared" ref="G75" si="86">IFERROR((SUM(E75:E79)/(SUM(C75:C79)-C79)), "0")</f>
        <v>0</v>
      </c>
      <c r="H75" s="212">
        <f t="shared" ref="H75" si="87">G75/3</f>
        <v>0</v>
      </c>
      <c r="I75" s="19"/>
    </row>
    <row r="76" spans="2:9" x14ac:dyDescent="0.35">
      <c r="B76" s="216"/>
      <c r="C76" s="19">
        <f>COUNTIF('Talent Spotting'!$C$5:$C$8,"Significant Progress")</f>
        <v>0</v>
      </c>
      <c r="D76" s="21" t="s">
        <v>64</v>
      </c>
      <c r="E76" s="19">
        <f t="shared" ref="E76" si="88">C76*2</f>
        <v>0</v>
      </c>
      <c r="F76" s="210"/>
      <c r="G76" s="210"/>
      <c r="H76" s="213"/>
      <c r="I76" s="19"/>
    </row>
    <row r="77" spans="2:9" x14ac:dyDescent="0.35">
      <c r="B77" s="216"/>
      <c r="C77" s="19">
        <f>COUNTIF('Talent Spotting'!$C$5:$C$8,"Low level of progress ")</f>
        <v>0</v>
      </c>
      <c r="D77" s="22" t="s">
        <v>56</v>
      </c>
      <c r="E77" s="19">
        <f t="shared" ref="E77" si="89">C77*1</f>
        <v>0</v>
      </c>
      <c r="F77" s="210"/>
      <c r="G77" s="210"/>
      <c r="H77" s="213"/>
      <c r="I77" s="19"/>
    </row>
    <row r="78" spans="2:9" x14ac:dyDescent="0.35">
      <c r="B78" s="216"/>
      <c r="C78" s="19">
        <f>COUNTIF('Talent Spotting'!$C$5:$C$8,"Not Started")</f>
        <v>0</v>
      </c>
      <c r="D78" s="23" t="s">
        <v>190</v>
      </c>
      <c r="E78" s="19">
        <f t="shared" ref="E78:E79" si="90">C78*0</f>
        <v>0</v>
      </c>
      <c r="F78" s="210"/>
      <c r="G78" s="210"/>
      <c r="H78" s="213"/>
      <c r="I78" s="19"/>
    </row>
    <row r="79" spans="2:9" x14ac:dyDescent="0.35">
      <c r="B79" s="216"/>
      <c r="C79" s="19">
        <f>COUNTIF('Talent Spotting'!$C$5:$C$8,"Not Applicable")</f>
        <v>0</v>
      </c>
      <c r="D79" s="24" t="s">
        <v>161</v>
      </c>
      <c r="E79" s="19">
        <f t="shared" si="90"/>
        <v>0</v>
      </c>
      <c r="F79" s="211"/>
      <c r="G79" s="211"/>
      <c r="H79" s="214"/>
      <c r="I79" s="19"/>
    </row>
    <row r="80" spans="2:9" x14ac:dyDescent="0.35">
      <c r="B80" s="208" t="s">
        <v>205</v>
      </c>
      <c r="C80" s="19">
        <f>COUNTIF(Appraisals!$C$5:$C$10,"Area of Excellence")</f>
        <v>0</v>
      </c>
      <c r="D80" s="20" t="s">
        <v>185</v>
      </c>
      <c r="E80" s="19">
        <f t="shared" ref="E80" si="91">C80*3</f>
        <v>0</v>
      </c>
      <c r="F80" s="209">
        <f>SUM(E80:E84)</f>
        <v>0</v>
      </c>
      <c r="G80" s="209" t="str">
        <f>IFERROR((SUM(E80:E84)/(SUM(C80:C84)-C84)), "0")</f>
        <v>0</v>
      </c>
      <c r="H80" s="212">
        <f>G80/3</f>
        <v>0</v>
      </c>
      <c r="I80" s="19"/>
    </row>
    <row r="81" spans="2:9" x14ac:dyDescent="0.35">
      <c r="B81" s="208"/>
      <c r="C81" s="19">
        <f>COUNTIF(Appraisals!$C$5:$C$10,"Significant Progress")</f>
        <v>0</v>
      </c>
      <c r="D81" s="21" t="s">
        <v>64</v>
      </c>
      <c r="E81" s="19">
        <f t="shared" ref="E81" si="92">C81*2</f>
        <v>0</v>
      </c>
      <c r="F81" s="210"/>
      <c r="G81" s="210"/>
      <c r="H81" s="213"/>
      <c r="I81" s="19"/>
    </row>
    <row r="82" spans="2:9" x14ac:dyDescent="0.35">
      <c r="B82" s="208"/>
      <c r="C82" s="19">
        <f>COUNTIF(Appraisals!$C$5:$C$10,"Low level of progress ")</f>
        <v>0</v>
      </c>
      <c r="D82" s="22" t="s">
        <v>56</v>
      </c>
      <c r="E82" s="19">
        <f t="shared" ref="E82" si="93">C82*1</f>
        <v>0</v>
      </c>
      <c r="F82" s="210"/>
      <c r="G82" s="210"/>
      <c r="H82" s="213"/>
      <c r="I82" s="19"/>
    </row>
    <row r="83" spans="2:9" x14ac:dyDescent="0.35">
      <c r="B83" s="208"/>
      <c r="C83" s="19">
        <f>COUNTIF(Appraisals!$C$5:$C$10,"Not Started")</f>
        <v>0</v>
      </c>
      <c r="D83" s="23" t="s">
        <v>190</v>
      </c>
      <c r="E83" s="19">
        <f t="shared" ref="E83:E84" si="94">C83*0</f>
        <v>0</v>
      </c>
      <c r="F83" s="210"/>
      <c r="G83" s="210"/>
      <c r="H83" s="213"/>
      <c r="I83" s="19"/>
    </row>
    <row r="84" spans="2:9" x14ac:dyDescent="0.35">
      <c r="B84" s="208"/>
      <c r="C84" s="19">
        <f>COUNTIF(Appraisals!$C$5:$C$10,"Not Applicable")</f>
        <v>0</v>
      </c>
      <c r="D84" s="24" t="s">
        <v>161</v>
      </c>
      <c r="E84" s="19">
        <f t="shared" si="94"/>
        <v>0</v>
      </c>
      <c r="F84" s="211"/>
      <c r="G84" s="211"/>
      <c r="H84" s="214"/>
      <c r="I84" s="19"/>
    </row>
    <row r="85" spans="2:9" x14ac:dyDescent="0.35">
      <c r="B85" s="208" t="s">
        <v>206</v>
      </c>
      <c r="C85" s="19" t="e">
        <f>COUNTIF(Appraisals!#REF!,"Area of Excellence")</f>
        <v>#REF!</v>
      </c>
      <c r="D85" s="20" t="s">
        <v>185</v>
      </c>
      <c r="E85" s="19" t="e">
        <f t="shared" ref="E85" si="95">C85*3</f>
        <v>#REF!</v>
      </c>
      <c r="F85" s="209" t="e">
        <f>SUM(E85:E89)</f>
        <v>#REF!</v>
      </c>
      <c r="G85" s="209" t="str">
        <f>IFERROR((SUM(E85:E89)/(SUM(C85:C89)-C89)), "0")</f>
        <v>0</v>
      </c>
      <c r="H85" s="212">
        <f>G85/3</f>
        <v>0</v>
      </c>
      <c r="I85" s="19"/>
    </row>
    <row r="86" spans="2:9" x14ac:dyDescent="0.35">
      <c r="B86" s="208"/>
      <c r="C86" s="19" t="e">
        <f>COUNTIF(Appraisals!#REF!,"Significant Progress")</f>
        <v>#REF!</v>
      </c>
      <c r="D86" s="21" t="s">
        <v>64</v>
      </c>
      <c r="E86" s="19" t="e">
        <f t="shared" ref="E86" si="96">C86*2</f>
        <v>#REF!</v>
      </c>
      <c r="F86" s="210"/>
      <c r="G86" s="210"/>
      <c r="H86" s="213"/>
      <c r="I86" s="19"/>
    </row>
    <row r="87" spans="2:9" x14ac:dyDescent="0.35">
      <c r="B87" s="208"/>
      <c r="C87" s="19" t="e">
        <f>COUNTIF(Appraisals!#REF!,"Low level of progress ")</f>
        <v>#REF!</v>
      </c>
      <c r="D87" s="22" t="s">
        <v>56</v>
      </c>
      <c r="E87" s="19" t="e">
        <f t="shared" ref="E87" si="97">C87*1</f>
        <v>#REF!</v>
      </c>
      <c r="F87" s="210"/>
      <c r="G87" s="210"/>
      <c r="H87" s="213"/>
      <c r="I87" s="19"/>
    </row>
    <row r="88" spans="2:9" x14ac:dyDescent="0.35">
      <c r="B88" s="208"/>
      <c r="C88" s="19" t="e">
        <f>COUNTIF(Appraisals!#REF!,"Not Started")</f>
        <v>#REF!</v>
      </c>
      <c r="D88" s="23" t="s">
        <v>190</v>
      </c>
      <c r="E88" s="19" t="e">
        <f t="shared" ref="E88:E89" si="98">C88*0</f>
        <v>#REF!</v>
      </c>
      <c r="F88" s="210"/>
      <c r="G88" s="210"/>
      <c r="H88" s="213"/>
      <c r="I88" s="19"/>
    </row>
    <row r="89" spans="2:9" x14ac:dyDescent="0.35">
      <c r="B89" s="208"/>
      <c r="C89" s="19" t="e">
        <f>COUNTIF(Appraisals!#REF!,"Not Applicable")</f>
        <v>#REF!</v>
      </c>
      <c r="D89" s="24" t="s">
        <v>161</v>
      </c>
      <c r="E89" s="19" t="e">
        <f t="shared" si="98"/>
        <v>#REF!</v>
      </c>
      <c r="F89" s="211"/>
      <c r="G89" s="211"/>
      <c r="H89" s="214"/>
      <c r="I89" s="19"/>
    </row>
    <row r="94" spans="2:9" x14ac:dyDescent="0.35">
      <c r="C94" s="20" t="s">
        <v>185</v>
      </c>
    </row>
    <row r="95" spans="2:9" x14ac:dyDescent="0.35">
      <c r="C95" s="21" t="s">
        <v>64</v>
      </c>
    </row>
    <row r="96" spans="2:9" x14ac:dyDescent="0.35">
      <c r="C96" s="22" t="s">
        <v>56</v>
      </c>
    </row>
    <row r="97" spans="2:8" x14ac:dyDescent="0.35">
      <c r="C97" s="23" t="s">
        <v>190</v>
      </c>
    </row>
    <row r="98" spans="2:8" x14ac:dyDescent="0.35">
      <c r="C98" s="24" t="s">
        <v>161</v>
      </c>
    </row>
    <row r="105" spans="2:8" x14ac:dyDescent="0.35">
      <c r="B105" s="18"/>
      <c r="C105" s="18" t="s">
        <v>207</v>
      </c>
      <c r="D105" s="19"/>
      <c r="E105" s="19" t="s">
        <v>195</v>
      </c>
      <c r="F105" s="19" t="s">
        <v>196</v>
      </c>
      <c r="G105" s="19" t="s">
        <v>183</v>
      </c>
      <c r="H105" s="19" t="s">
        <v>208</v>
      </c>
    </row>
    <row r="106" spans="2:8" x14ac:dyDescent="0.35">
      <c r="B106" s="223" t="s">
        <v>21</v>
      </c>
      <c r="C106" s="19">
        <f>COUNTIF('Tagged Results'!$E$6:$E$16, "Area of Excellence")</f>
        <v>0</v>
      </c>
      <c r="D106" s="20" t="s">
        <v>185</v>
      </c>
      <c r="E106" s="19">
        <f>C106*3</f>
        <v>0</v>
      </c>
      <c r="F106" s="209">
        <f>SUM(E106:E110)</f>
        <v>0</v>
      </c>
      <c r="G106" s="209" t="str">
        <f>IFERROR((SUM(E106:E110)/(SUM(C106:C110)-C110)), "0")</f>
        <v>0</v>
      </c>
      <c r="H106" s="226">
        <f>G106/3</f>
        <v>0</v>
      </c>
    </row>
    <row r="107" spans="2:8" x14ac:dyDescent="0.35">
      <c r="B107" s="224"/>
      <c r="C107" s="19">
        <f>COUNTIF('Tagged Results'!$E$6:$E$16, "Significant Progress")</f>
        <v>0</v>
      </c>
      <c r="D107" s="21" t="s">
        <v>64</v>
      </c>
      <c r="E107" s="19">
        <f t="shared" ref="E107" si="99">C107*2</f>
        <v>0</v>
      </c>
      <c r="F107" s="210"/>
      <c r="G107" s="210"/>
      <c r="H107" s="226"/>
    </row>
    <row r="108" spans="2:8" x14ac:dyDescent="0.35">
      <c r="B108" s="224"/>
      <c r="C108" s="19">
        <f>COUNTIF('Tagged Results'!$E$6:$E$16, "Low level of progress ")</f>
        <v>0</v>
      </c>
      <c r="D108" s="22" t="s">
        <v>56</v>
      </c>
      <c r="E108" s="19">
        <f t="shared" ref="E108" si="100">C108*1</f>
        <v>0</v>
      </c>
      <c r="F108" s="210"/>
      <c r="G108" s="210"/>
      <c r="H108" s="226"/>
    </row>
    <row r="109" spans="2:8" x14ac:dyDescent="0.35">
      <c r="B109" s="224"/>
      <c r="C109" s="19">
        <f>COUNTIF('Tagged Results'!$E$6:$E$16, "Not Started")</f>
        <v>0</v>
      </c>
      <c r="D109" s="23" t="s">
        <v>190</v>
      </c>
      <c r="E109" s="19">
        <f t="shared" ref="E109:E110" si="101">C109*0</f>
        <v>0</v>
      </c>
      <c r="F109" s="210"/>
      <c r="G109" s="210"/>
      <c r="H109" s="226"/>
    </row>
    <row r="110" spans="2:8" x14ac:dyDescent="0.35">
      <c r="B110" s="225"/>
      <c r="C110" s="19">
        <f>COUNTIF('Tagged Results'!$E$6:$E$16, "Not Applicable")</f>
        <v>0</v>
      </c>
      <c r="D110" s="24" t="s">
        <v>161</v>
      </c>
      <c r="E110" s="19">
        <f t="shared" si="101"/>
        <v>0</v>
      </c>
      <c r="F110" s="211"/>
      <c r="G110" s="211"/>
      <c r="H110" s="226"/>
    </row>
    <row r="111" spans="2:8" x14ac:dyDescent="0.35">
      <c r="B111" s="223" t="s">
        <v>75</v>
      </c>
      <c r="C111" s="19">
        <f>COUNTIF('Tagged Results'!E19:E29, "Area of Excellence")</f>
        <v>0</v>
      </c>
      <c r="D111" s="20" t="s">
        <v>185</v>
      </c>
      <c r="E111" s="19">
        <f>C111*3</f>
        <v>0</v>
      </c>
      <c r="F111" s="209">
        <f t="shared" ref="F111" si="102">SUM(E111:E115)</f>
        <v>0</v>
      </c>
      <c r="G111" s="209" t="str">
        <f>IFERROR((SUM(E111:E115)/(SUM(C111:C115)-C115)), "0")</f>
        <v>0</v>
      </c>
      <c r="H111" s="226">
        <f t="shared" ref="H111" si="103">G111/3</f>
        <v>0</v>
      </c>
    </row>
    <row r="112" spans="2:8" x14ac:dyDescent="0.35">
      <c r="B112" s="224"/>
      <c r="C112" s="19">
        <f>COUNTIF('Tagged Results'!E19:E29, "Significant Progress")</f>
        <v>0</v>
      </c>
      <c r="D112" s="21" t="s">
        <v>64</v>
      </c>
      <c r="E112" s="19">
        <f t="shared" ref="E112:E122" si="104">C112*2</f>
        <v>0</v>
      </c>
      <c r="F112" s="210"/>
      <c r="G112" s="210"/>
      <c r="H112" s="226"/>
    </row>
    <row r="113" spans="2:8" x14ac:dyDescent="0.35">
      <c r="B113" s="224"/>
      <c r="C113" s="19">
        <f>COUNTIF('Tagged Results'!E19:E29, "Low level of progress ")</f>
        <v>0</v>
      </c>
      <c r="D113" s="22" t="s">
        <v>56</v>
      </c>
      <c r="E113" s="19">
        <f t="shared" ref="E113:E123" si="105">C113*1</f>
        <v>0</v>
      </c>
      <c r="F113" s="210"/>
      <c r="G113" s="210"/>
      <c r="H113" s="226"/>
    </row>
    <row r="114" spans="2:8" x14ac:dyDescent="0.35">
      <c r="B114" s="224"/>
      <c r="C114" s="19">
        <f>COUNTIF('Tagged Results'!E19:E29, "Not Started")</f>
        <v>0</v>
      </c>
      <c r="D114" s="23" t="s">
        <v>190</v>
      </c>
      <c r="E114" s="19">
        <f t="shared" ref="E114:E125" si="106">C114*0</f>
        <v>0</v>
      </c>
      <c r="F114" s="210"/>
      <c r="G114" s="210"/>
      <c r="H114" s="226"/>
    </row>
    <row r="115" spans="2:8" x14ac:dyDescent="0.35">
      <c r="B115" s="225"/>
      <c r="C115" s="19">
        <f>COUNTIF('Tagged Results'!E19:E29, "Not Applicable")</f>
        <v>0</v>
      </c>
      <c r="D115" s="24" t="s">
        <v>161</v>
      </c>
      <c r="E115" s="19">
        <f t="shared" si="106"/>
        <v>0</v>
      </c>
      <c r="F115" s="211"/>
      <c r="G115" s="211"/>
      <c r="H115" s="226"/>
    </row>
    <row r="116" spans="2:8" x14ac:dyDescent="0.35">
      <c r="B116" s="223" t="s">
        <v>99</v>
      </c>
      <c r="C116" s="19">
        <f>COUNTIF('Tagged Results'!$E$31:$E$40, "Area of Excellence")</f>
        <v>0</v>
      </c>
      <c r="D116" s="20" t="s">
        <v>185</v>
      </c>
      <c r="E116" s="19">
        <f t="shared" ref="E116" si="107">C116*3</f>
        <v>0</v>
      </c>
      <c r="F116" s="209">
        <f t="shared" ref="F116" si="108">SUM(E116:E120)</f>
        <v>0</v>
      </c>
      <c r="G116" s="209" t="str">
        <f>IFERROR((SUM(E116:E120)/(SUM(C116:C120)-C120)), "0")</f>
        <v>0</v>
      </c>
      <c r="H116" s="226">
        <f t="shared" ref="H116" si="109">G116/3</f>
        <v>0</v>
      </c>
    </row>
    <row r="117" spans="2:8" x14ac:dyDescent="0.35">
      <c r="B117" s="224"/>
      <c r="C117" s="19">
        <f>COUNTIF('Tagged Results'!$E$31:$E$40, "Significant Progress")</f>
        <v>0</v>
      </c>
      <c r="D117" s="21" t="s">
        <v>64</v>
      </c>
      <c r="E117" s="19">
        <f t="shared" si="104"/>
        <v>0</v>
      </c>
      <c r="F117" s="210"/>
      <c r="G117" s="210"/>
      <c r="H117" s="226"/>
    </row>
    <row r="118" spans="2:8" x14ac:dyDescent="0.35">
      <c r="B118" s="224"/>
      <c r="C118" s="19">
        <f>COUNTIF('Tagged Results'!$E$31:$E$40, "Low level of progress ")</f>
        <v>0</v>
      </c>
      <c r="D118" s="22" t="s">
        <v>56</v>
      </c>
      <c r="E118" s="19">
        <f t="shared" si="105"/>
        <v>0</v>
      </c>
      <c r="F118" s="210"/>
      <c r="G118" s="210"/>
      <c r="H118" s="226"/>
    </row>
    <row r="119" spans="2:8" x14ac:dyDescent="0.35">
      <c r="B119" s="224"/>
      <c r="C119" s="19">
        <f>COUNTIF('Tagged Results'!$E$31:$E$40, "Not Started")</f>
        <v>0</v>
      </c>
      <c r="D119" s="23" t="s">
        <v>190</v>
      </c>
      <c r="E119" s="19">
        <f t="shared" si="106"/>
        <v>0</v>
      </c>
      <c r="F119" s="210"/>
      <c r="G119" s="210"/>
      <c r="H119" s="226"/>
    </row>
    <row r="120" spans="2:8" x14ac:dyDescent="0.35">
      <c r="B120" s="225"/>
      <c r="C120" s="19">
        <f>COUNTIF('Tagged Results'!$E$31:$E$40, "Not Applicable")</f>
        <v>0</v>
      </c>
      <c r="D120" s="24" t="s">
        <v>161</v>
      </c>
      <c r="E120" s="19">
        <f t="shared" si="106"/>
        <v>0</v>
      </c>
      <c r="F120" s="211"/>
      <c r="G120" s="211"/>
      <c r="H120" s="226"/>
    </row>
    <row r="121" spans="2:8" x14ac:dyDescent="0.35">
      <c r="B121" s="223" t="s">
        <v>70</v>
      </c>
      <c r="C121" s="19">
        <f>COUNTIF('Tagged Results'!$E$42:$E$62, "Area of Excellence")</f>
        <v>0</v>
      </c>
      <c r="D121" s="20" t="s">
        <v>185</v>
      </c>
      <c r="E121" s="19">
        <f t="shared" ref="E121" si="110">C121*3</f>
        <v>0</v>
      </c>
      <c r="F121" s="209">
        <f t="shared" ref="F121" si="111">SUM(E121:E125)</f>
        <v>0</v>
      </c>
      <c r="G121" s="209" t="str">
        <f>IFERROR((SUM(E121:E125)/(SUM(C121:C125)-C125)), "0")</f>
        <v>0</v>
      </c>
      <c r="H121" s="226">
        <f t="shared" ref="H121" si="112">G121/3</f>
        <v>0</v>
      </c>
    </row>
    <row r="122" spans="2:8" x14ac:dyDescent="0.35">
      <c r="B122" s="224"/>
      <c r="C122" s="19">
        <f>COUNTIF('Tagged Results'!$E$42:$E$62, "Significant Progress")</f>
        <v>0</v>
      </c>
      <c r="D122" s="21" t="s">
        <v>64</v>
      </c>
      <c r="E122" s="19">
        <f t="shared" si="104"/>
        <v>0</v>
      </c>
      <c r="F122" s="210"/>
      <c r="G122" s="210"/>
      <c r="H122" s="226"/>
    </row>
    <row r="123" spans="2:8" x14ac:dyDescent="0.35">
      <c r="B123" s="224"/>
      <c r="C123" s="19">
        <f>COUNTIF('Tagged Results'!$E$42:$E$62, "Low level of progress ")</f>
        <v>0</v>
      </c>
      <c r="D123" s="22" t="s">
        <v>56</v>
      </c>
      <c r="E123" s="19">
        <f t="shared" si="105"/>
        <v>0</v>
      </c>
      <c r="F123" s="210"/>
      <c r="G123" s="210"/>
      <c r="H123" s="226"/>
    </row>
    <row r="124" spans="2:8" x14ac:dyDescent="0.35">
      <c r="B124" s="224"/>
      <c r="C124" s="19">
        <f>COUNTIF('Tagged Results'!$E$42:$E$62, "Not Started")</f>
        <v>0</v>
      </c>
      <c r="D124" s="23" t="s">
        <v>190</v>
      </c>
      <c r="E124" s="19">
        <f t="shared" si="106"/>
        <v>0</v>
      </c>
      <c r="F124" s="210"/>
      <c r="G124" s="210"/>
      <c r="H124" s="226"/>
    </row>
    <row r="125" spans="2:8" x14ac:dyDescent="0.35">
      <c r="B125" s="225"/>
      <c r="C125" s="19">
        <f>COUNTIF('Tagged Results'!$E$42:$E$62, "Not Applicable")</f>
        <v>0</v>
      </c>
      <c r="D125" s="24" t="s">
        <v>161</v>
      </c>
      <c r="E125" s="19">
        <f t="shared" si="106"/>
        <v>0</v>
      </c>
      <c r="F125" s="211"/>
      <c r="G125" s="211"/>
      <c r="H125" s="226"/>
    </row>
  </sheetData>
  <mergeCells count="84">
    <mergeCell ref="F30:F34"/>
    <mergeCell ref="G30:G34"/>
    <mergeCell ref="H30:H34"/>
    <mergeCell ref="B121:B125"/>
    <mergeCell ref="F121:F125"/>
    <mergeCell ref="G121:G125"/>
    <mergeCell ref="H121:H125"/>
    <mergeCell ref="B111:B115"/>
    <mergeCell ref="F111:F115"/>
    <mergeCell ref="G111:G115"/>
    <mergeCell ref="H111:H115"/>
    <mergeCell ref="B116:B120"/>
    <mergeCell ref="F116:F120"/>
    <mergeCell ref="G116:G120"/>
    <mergeCell ref="H116:H120"/>
    <mergeCell ref="B55:B59"/>
    <mergeCell ref="U50:U52"/>
    <mergeCell ref="V50:V52"/>
    <mergeCell ref="W50:W52"/>
    <mergeCell ref="B106:B110"/>
    <mergeCell ref="F106:F110"/>
    <mergeCell ref="G106:G110"/>
    <mergeCell ref="H106:H110"/>
    <mergeCell ref="B50:B54"/>
    <mergeCell ref="F50:F54"/>
    <mergeCell ref="G50:G54"/>
    <mergeCell ref="H50:H54"/>
    <mergeCell ref="B85:B89"/>
    <mergeCell ref="F85:F89"/>
    <mergeCell ref="G85:G89"/>
    <mergeCell ref="H85:H89"/>
    <mergeCell ref="B60:B64"/>
    <mergeCell ref="U44:U46"/>
    <mergeCell ref="V44:V46"/>
    <mergeCell ref="W44:W46"/>
    <mergeCell ref="U47:U49"/>
    <mergeCell ref="V47:V49"/>
    <mergeCell ref="W47:W49"/>
    <mergeCell ref="U41:U43"/>
    <mergeCell ref="V41:V43"/>
    <mergeCell ref="W41:W43"/>
    <mergeCell ref="B20:B24"/>
    <mergeCell ref="F20:F24"/>
    <mergeCell ref="G20:G24"/>
    <mergeCell ref="H20:H24"/>
    <mergeCell ref="B25:B29"/>
    <mergeCell ref="F25:F29"/>
    <mergeCell ref="G25:G29"/>
    <mergeCell ref="H25:H29"/>
    <mergeCell ref="B35:B39"/>
    <mergeCell ref="F35:F39"/>
    <mergeCell ref="G35:G39"/>
    <mergeCell ref="H35:H39"/>
    <mergeCell ref="B30:B34"/>
    <mergeCell ref="F55:F59"/>
    <mergeCell ref="G55:G59"/>
    <mergeCell ref="H55:H59"/>
    <mergeCell ref="B40:B44"/>
    <mergeCell ref="F40:F44"/>
    <mergeCell ref="G40:G44"/>
    <mergeCell ref="H40:H44"/>
    <mergeCell ref="B45:B49"/>
    <mergeCell ref="F45:F49"/>
    <mergeCell ref="G45:G49"/>
    <mergeCell ref="H45:H49"/>
    <mergeCell ref="F60:F64"/>
    <mergeCell ref="G60:G64"/>
    <mergeCell ref="H60:H64"/>
    <mergeCell ref="B65:B69"/>
    <mergeCell ref="F65:F69"/>
    <mergeCell ref="G65:G69"/>
    <mergeCell ref="H65:H69"/>
    <mergeCell ref="B80:B84"/>
    <mergeCell ref="F80:F84"/>
    <mergeCell ref="G80:G84"/>
    <mergeCell ref="H80:H84"/>
    <mergeCell ref="B70:B74"/>
    <mergeCell ref="F70:F74"/>
    <mergeCell ref="G70:G74"/>
    <mergeCell ref="H70:H74"/>
    <mergeCell ref="B75:B79"/>
    <mergeCell ref="F75:F79"/>
    <mergeCell ref="G75:G79"/>
    <mergeCell ref="H75:H7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BG160"/>
  <sheetViews>
    <sheetView topLeftCell="E1" zoomScale="80" zoomScaleNormal="80" workbookViewId="0">
      <pane ySplit="4" topLeftCell="A14" activePane="bottomLeft" state="frozen"/>
      <selection activeCell="A5" sqref="A5"/>
      <selection pane="bottomLeft" activeCell="D5" sqref="D5:I14"/>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1" width="0" style="106" hidden="1" customWidth="1"/>
    <col min="12" max="19" width="8.7265625" style="106"/>
    <col min="20" max="59" width="8.7265625" style="108"/>
    <col min="60" max="16384" width="8.7265625" style="106"/>
  </cols>
  <sheetData>
    <row r="1" spans="1:59" ht="36" customHeight="1" x14ac:dyDescent="0.3">
      <c r="A1" s="230" t="s">
        <v>209</v>
      </c>
      <c r="B1" s="230"/>
      <c r="C1" s="230"/>
      <c r="D1" s="230"/>
      <c r="E1" s="230"/>
      <c r="F1" s="112"/>
      <c r="G1" s="112"/>
      <c r="H1" s="112"/>
      <c r="I1" s="112"/>
      <c r="J1" s="108"/>
      <c r="K1" s="108"/>
      <c r="L1" s="108"/>
      <c r="M1" s="108"/>
      <c r="N1" s="108"/>
      <c r="O1" s="108"/>
      <c r="P1" s="108"/>
      <c r="Q1" s="108"/>
      <c r="R1" s="108"/>
      <c r="S1" s="108"/>
    </row>
    <row r="2" spans="1:59" x14ac:dyDescent="0.3">
      <c r="A2" s="113"/>
      <c r="B2" s="113"/>
      <c r="C2" s="113"/>
      <c r="D2" s="113"/>
      <c r="E2" s="113"/>
      <c r="F2" s="113"/>
      <c r="G2" s="113"/>
      <c r="H2" s="113"/>
      <c r="I2" s="113"/>
      <c r="J2" s="113"/>
      <c r="K2" s="113"/>
      <c r="L2" s="113"/>
      <c r="M2" s="113"/>
      <c r="N2" s="113"/>
      <c r="O2" s="113"/>
      <c r="P2" s="113"/>
      <c r="Q2" s="113"/>
      <c r="R2" s="113"/>
      <c r="S2" s="113"/>
      <c r="T2" s="113"/>
    </row>
    <row r="3" spans="1:59" x14ac:dyDescent="0.3">
      <c r="A3" s="113"/>
      <c r="B3" s="113"/>
      <c r="C3" s="113"/>
      <c r="D3" s="113"/>
      <c r="E3" s="113"/>
      <c r="F3" s="113"/>
      <c r="G3" s="113"/>
      <c r="H3" s="113"/>
      <c r="I3" s="113"/>
      <c r="J3" s="114"/>
      <c r="K3" s="114"/>
      <c r="L3" s="114"/>
      <c r="M3" s="114"/>
      <c r="N3" s="114"/>
      <c r="O3" s="114"/>
      <c r="P3" s="114"/>
      <c r="Q3" s="114"/>
      <c r="R3" s="114"/>
      <c r="S3" s="114"/>
      <c r="T3" s="114"/>
    </row>
    <row r="4" spans="1:59" s="108" customFormat="1" ht="42" customHeight="1" x14ac:dyDescent="0.3">
      <c r="A4" s="55" t="s">
        <v>12</v>
      </c>
      <c r="B4" s="55" t="s">
        <v>13</v>
      </c>
      <c r="C4" s="55" t="s">
        <v>14</v>
      </c>
      <c r="D4" s="55" t="s">
        <v>15</v>
      </c>
      <c r="E4" s="55" t="s">
        <v>16</v>
      </c>
      <c r="F4" s="80" t="s">
        <v>17</v>
      </c>
      <c r="G4" s="55" t="s">
        <v>18</v>
      </c>
      <c r="H4" s="55" t="s">
        <v>19</v>
      </c>
      <c r="I4" s="55" t="s">
        <v>20</v>
      </c>
    </row>
    <row r="5" spans="1:59" ht="31" x14ac:dyDescent="0.35">
      <c r="A5" s="56" t="s">
        <v>22</v>
      </c>
      <c r="B5" s="182"/>
      <c r="C5" s="116"/>
      <c r="D5" s="116"/>
      <c r="E5" s="116"/>
      <c r="F5" s="116"/>
      <c r="G5" s="117"/>
      <c r="H5" s="116"/>
      <c r="I5" s="118"/>
      <c r="J5" s="50" t="e">
        <f>SUM(#REF!)</f>
        <v>#REF!</v>
      </c>
      <c r="K5" s="108"/>
      <c r="L5" s="108"/>
      <c r="M5" s="108"/>
      <c r="N5" s="108"/>
      <c r="O5" s="108"/>
      <c r="P5" s="108"/>
      <c r="Q5" s="108"/>
      <c r="R5" s="108"/>
      <c r="S5" s="108"/>
      <c r="BG5" s="106"/>
    </row>
    <row r="6" spans="1:59" ht="201.5" x14ac:dyDescent="0.35">
      <c r="A6" s="59" t="s">
        <v>24</v>
      </c>
      <c r="B6" s="60" t="s">
        <v>25</v>
      </c>
      <c r="C6" s="119" t="s">
        <v>224</v>
      </c>
      <c r="D6" s="120"/>
      <c r="E6" s="116"/>
      <c r="F6" s="116"/>
      <c r="G6" s="117"/>
      <c r="H6" s="116"/>
      <c r="I6" s="118"/>
      <c r="J6" s="50"/>
      <c r="K6" s="108"/>
      <c r="L6" s="108"/>
      <c r="M6" s="108"/>
      <c r="N6" s="108"/>
      <c r="O6" s="108"/>
      <c r="P6" s="108"/>
      <c r="Q6" s="108"/>
      <c r="R6" s="108"/>
      <c r="S6" s="108"/>
      <c r="BG6" s="106"/>
    </row>
    <row r="7" spans="1:59" ht="372" x14ac:dyDescent="0.35">
      <c r="A7" s="59" t="s">
        <v>26</v>
      </c>
      <c r="B7" s="60" t="s">
        <v>27</v>
      </c>
      <c r="C7" s="121" t="s">
        <v>225</v>
      </c>
      <c r="D7" s="120"/>
      <c r="E7" s="116"/>
      <c r="F7" s="122"/>
      <c r="G7" s="123"/>
      <c r="H7" s="116"/>
      <c r="I7" s="118"/>
      <c r="J7" s="50"/>
      <c r="K7" s="108"/>
      <c r="L7" s="108"/>
      <c r="M7" s="108"/>
      <c r="N7" s="108"/>
      <c r="O7" s="108"/>
      <c r="P7" s="108"/>
      <c r="Q7" s="108"/>
      <c r="R7" s="108"/>
      <c r="S7" s="108"/>
      <c r="BG7" s="106"/>
    </row>
    <row r="8" spans="1:59" ht="325.5" x14ac:dyDescent="0.35">
      <c r="A8" s="59" t="s">
        <v>28</v>
      </c>
      <c r="B8" s="60" t="s">
        <v>29</v>
      </c>
      <c r="C8" s="121" t="s">
        <v>226</v>
      </c>
      <c r="D8" s="124"/>
      <c r="E8" s="116"/>
      <c r="F8" s="125"/>
      <c r="G8" s="123"/>
      <c r="H8" s="116"/>
      <c r="I8" s="118"/>
      <c r="J8" s="50"/>
      <c r="K8" s="108"/>
      <c r="L8" s="108"/>
      <c r="M8" s="108"/>
      <c r="N8" s="108"/>
      <c r="O8" s="108"/>
      <c r="P8" s="108"/>
      <c r="Q8" s="108"/>
      <c r="R8" s="108"/>
      <c r="S8" s="108"/>
      <c r="BG8" s="106"/>
    </row>
    <row r="9" spans="1:59" ht="93" x14ac:dyDescent="0.35">
      <c r="A9" s="61" t="s">
        <v>30</v>
      </c>
      <c r="B9" s="62" t="s">
        <v>31</v>
      </c>
      <c r="C9" s="78" t="s">
        <v>32</v>
      </c>
      <c r="D9" s="116"/>
      <c r="E9" s="116"/>
      <c r="F9" s="116"/>
      <c r="G9" s="126"/>
      <c r="H9" s="126"/>
      <c r="I9" s="127"/>
      <c r="J9" s="50"/>
      <c r="K9" s="108"/>
      <c r="L9" s="108"/>
      <c r="M9" s="108"/>
      <c r="N9" s="108"/>
      <c r="O9" s="108"/>
      <c r="P9" s="108"/>
      <c r="Q9" s="108"/>
      <c r="R9" s="108"/>
      <c r="S9" s="108"/>
      <c r="BG9" s="106"/>
    </row>
    <row r="10" spans="1:59" ht="139.5" x14ac:dyDescent="0.35">
      <c r="A10" s="61" t="s">
        <v>222</v>
      </c>
      <c r="B10" s="62" t="s">
        <v>223</v>
      </c>
      <c r="C10" s="121" t="s">
        <v>245</v>
      </c>
      <c r="D10" s="116"/>
      <c r="E10" s="116"/>
      <c r="F10" s="116"/>
      <c r="G10" s="126"/>
      <c r="H10" s="126"/>
      <c r="I10" s="127"/>
      <c r="J10" s="50"/>
      <c r="K10" s="108"/>
      <c r="L10" s="108"/>
      <c r="M10" s="108"/>
      <c r="N10" s="108"/>
      <c r="O10" s="108"/>
      <c r="P10" s="108"/>
      <c r="Q10" s="108"/>
      <c r="R10" s="108"/>
      <c r="S10" s="108"/>
      <c r="BG10" s="106"/>
    </row>
    <row r="11" spans="1:59" ht="409.5" x14ac:dyDescent="0.35">
      <c r="A11" s="61" t="s">
        <v>33</v>
      </c>
      <c r="B11" s="63" t="s">
        <v>34</v>
      </c>
      <c r="C11" s="116" t="s">
        <v>35</v>
      </c>
      <c r="D11" s="116"/>
      <c r="E11" s="116"/>
      <c r="F11" s="116"/>
      <c r="G11" s="126"/>
      <c r="H11" s="126"/>
      <c r="I11" s="127"/>
      <c r="J11" s="1"/>
      <c r="K11" s="108"/>
      <c r="L11" s="108"/>
      <c r="M11" s="108"/>
      <c r="N11" s="108"/>
      <c r="O11" s="108"/>
      <c r="P11" s="108"/>
      <c r="Q11" s="108"/>
      <c r="R11" s="108"/>
      <c r="S11" s="108"/>
      <c r="BG11" s="106"/>
    </row>
    <row r="12" spans="1:59" ht="170.5" x14ac:dyDescent="0.35">
      <c r="A12" s="61" t="s">
        <v>36</v>
      </c>
      <c r="B12" s="60" t="s">
        <v>37</v>
      </c>
      <c r="C12" s="116" t="s">
        <v>38</v>
      </c>
      <c r="D12" s="116"/>
      <c r="E12" s="116"/>
      <c r="F12" s="116"/>
      <c r="G12" s="126"/>
      <c r="H12" s="126"/>
      <c r="I12" s="127"/>
      <c r="J12" s="1" t="e">
        <f>SUM(#REF!)</f>
        <v>#REF!</v>
      </c>
      <c r="K12" s="108"/>
      <c r="L12" s="108"/>
      <c r="M12" s="108"/>
      <c r="N12" s="108"/>
      <c r="O12" s="108"/>
      <c r="P12" s="108"/>
      <c r="Q12" s="108"/>
      <c r="R12" s="108"/>
      <c r="S12" s="108"/>
      <c r="BG12" s="106"/>
    </row>
    <row r="13" spans="1:59" ht="409.5" x14ac:dyDescent="0.35">
      <c r="A13" s="61" t="s">
        <v>39</v>
      </c>
      <c r="B13" s="60" t="s">
        <v>40</v>
      </c>
      <c r="C13" s="121" t="s">
        <v>227</v>
      </c>
      <c r="D13" s="116"/>
      <c r="E13" s="116"/>
      <c r="F13" s="116"/>
      <c r="G13" s="126"/>
      <c r="H13" s="126"/>
      <c r="I13" s="127"/>
      <c r="J13" s="1"/>
      <c r="K13" s="108"/>
      <c r="L13" s="108"/>
      <c r="M13" s="108"/>
      <c r="N13" s="108"/>
      <c r="O13" s="108"/>
      <c r="P13" s="108"/>
      <c r="Q13" s="108"/>
      <c r="R13" s="108"/>
      <c r="S13" s="108"/>
      <c r="BG13" s="106"/>
    </row>
    <row r="14" spans="1:59" ht="139.5" x14ac:dyDescent="0.35">
      <c r="A14" s="61" t="s">
        <v>41</v>
      </c>
      <c r="B14" s="60" t="s">
        <v>42</v>
      </c>
      <c r="C14" s="128"/>
      <c r="D14" s="117"/>
      <c r="E14" s="129"/>
      <c r="F14" s="116"/>
      <c r="G14" s="130"/>
      <c r="H14" s="130"/>
      <c r="I14" s="131"/>
      <c r="J14" s="1"/>
      <c r="K14" s="108"/>
      <c r="L14" s="108"/>
      <c r="M14" s="108"/>
      <c r="N14" s="108"/>
      <c r="O14" s="108"/>
      <c r="P14" s="108"/>
      <c r="Q14" s="108"/>
      <c r="R14" s="108"/>
      <c r="S14" s="108"/>
      <c r="BG14" s="106"/>
    </row>
    <row r="15" spans="1:59" s="108" customFormat="1" ht="15.5" x14ac:dyDescent="0.35">
      <c r="A15" s="132"/>
      <c r="B15" s="132"/>
      <c r="C15" s="132"/>
      <c r="D15" s="132"/>
      <c r="E15" s="132"/>
      <c r="F15" s="122"/>
      <c r="G15" s="132"/>
      <c r="H15" s="132"/>
      <c r="I15" s="132"/>
    </row>
    <row r="16" spans="1:59" s="108" customFormat="1" ht="15.5" x14ac:dyDescent="0.35">
      <c r="A16" s="132"/>
      <c r="B16" s="132"/>
      <c r="C16" s="132"/>
      <c r="D16" s="132"/>
      <c r="E16" s="132"/>
      <c r="F16" s="122"/>
      <c r="G16" s="132"/>
      <c r="H16" s="132"/>
      <c r="I16" s="132"/>
    </row>
    <row r="17" spans="1:9" s="108" customFormat="1" ht="15.5" x14ac:dyDescent="0.35">
      <c r="A17" s="132"/>
      <c r="B17" s="132"/>
      <c r="C17" s="132"/>
      <c r="D17" s="132"/>
      <c r="E17" s="132"/>
      <c r="F17" s="122"/>
      <c r="G17" s="132"/>
      <c r="H17" s="132"/>
      <c r="I17" s="132"/>
    </row>
    <row r="18" spans="1:9" s="108" customFormat="1" ht="15.5" x14ac:dyDescent="0.35">
      <c r="A18" s="132"/>
      <c r="B18" s="132"/>
      <c r="C18" s="132"/>
      <c r="D18" s="132"/>
      <c r="E18" s="132"/>
      <c r="F18" s="122"/>
      <c r="G18" s="132"/>
      <c r="H18" s="132"/>
      <c r="I18" s="132"/>
    </row>
    <row r="19" spans="1:9" s="108" customFormat="1" ht="15.5" x14ac:dyDescent="0.35">
      <c r="A19" s="132"/>
      <c r="B19" s="132"/>
      <c r="C19" s="132"/>
      <c r="D19" s="132"/>
      <c r="E19" s="132"/>
      <c r="F19" s="122"/>
      <c r="G19" s="132"/>
      <c r="H19" s="132"/>
      <c r="I19" s="132"/>
    </row>
    <row r="20" spans="1:9" s="108" customFormat="1" ht="15.5" x14ac:dyDescent="0.35">
      <c r="A20" s="132"/>
      <c r="B20" s="132"/>
      <c r="C20" s="132"/>
      <c r="D20" s="132"/>
      <c r="E20" s="132"/>
      <c r="F20" s="122"/>
      <c r="G20" s="132"/>
      <c r="H20" s="132"/>
      <c r="I20" s="132"/>
    </row>
    <row r="21" spans="1:9" s="108" customFormat="1" ht="15.5" x14ac:dyDescent="0.35">
      <c r="A21" s="132"/>
      <c r="B21" s="132"/>
      <c r="C21" s="132"/>
      <c r="D21" s="132"/>
      <c r="E21" s="132"/>
      <c r="F21" s="122"/>
      <c r="G21" s="132"/>
      <c r="H21" s="132"/>
      <c r="I21" s="132"/>
    </row>
    <row r="22" spans="1:9" s="108" customFormat="1" ht="15.5" x14ac:dyDescent="0.35">
      <c r="A22" s="132"/>
      <c r="B22" s="132"/>
      <c r="C22" s="132"/>
      <c r="D22" s="132"/>
      <c r="E22" s="132"/>
      <c r="F22" s="122"/>
      <c r="G22" s="132"/>
      <c r="H22" s="132"/>
      <c r="I22" s="132"/>
    </row>
    <row r="23" spans="1:9" s="108" customFormat="1" ht="15.5" x14ac:dyDescent="0.35">
      <c r="A23" s="132"/>
      <c r="B23" s="132"/>
      <c r="C23" s="132"/>
      <c r="D23" s="132"/>
      <c r="E23" s="132"/>
      <c r="F23" s="122"/>
      <c r="G23" s="132"/>
      <c r="H23" s="132"/>
      <c r="I23" s="132"/>
    </row>
    <row r="24" spans="1:9" s="108" customFormat="1" ht="16" thickBot="1" x14ac:dyDescent="0.4">
      <c r="A24" s="132"/>
      <c r="B24" s="132"/>
      <c r="C24" s="132"/>
      <c r="D24" s="132"/>
      <c r="E24" s="132"/>
      <c r="F24" s="122"/>
      <c r="G24" s="132"/>
      <c r="H24" s="132"/>
      <c r="I24" s="132"/>
    </row>
    <row r="25" spans="1:9" s="108" customFormat="1" ht="15.5" x14ac:dyDescent="0.35">
      <c r="A25" s="133" t="s">
        <v>43</v>
      </c>
      <c r="B25" s="134"/>
      <c r="C25" s="132"/>
      <c r="D25" s="132"/>
      <c r="E25" s="132"/>
      <c r="F25" s="132"/>
      <c r="G25" s="132"/>
      <c r="H25" s="132"/>
      <c r="I25" s="132"/>
    </row>
    <row r="26" spans="1:9" s="108" customFormat="1" ht="15.5" x14ac:dyDescent="0.35">
      <c r="A26" s="135" t="s">
        <v>44</v>
      </c>
      <c r="B26" s="136"/>
      <c r="C26" s="132"/>
      <c r="D26" s="132"/>
      <c r="E26" s="132"/>
      <c r="F26" s="132"/>
      <c r="G26" s="132"/>
      <c r="H26" s="132"/>
      <c r="I26" s="132"/>
    </row>
    <row r="27" spans="1:9" s="108" customFormat="1" ht="15.5" x14ac:dyDescent="0.35">
      <c r="A27" s="135"/>
      <c r="B27" s="136"/>
      <c r="C27" s="132"/>
      <c r="D27" s="132"/>
      <c r="E27" s="132"/>
      <c r="F27" s="132"/>
      <c r="G27" s="132"/>
      <c r="H27" s="132"/>
      <c r="I27" s="132"/>
    </row>
    <row r="28" spans="1:9" s="108" customFormat="1" ht="15.5" x14ac:dyDescent="0.35">
      <c r="A28" s="135" t="s">
        <v>45</v>
      </c>
      <c r="B28" s="136"/>
      <c r="C28" s="132"/>
      <c r="D28" s="132"/>
      <c r="E28" s="132"/>
      <c r="F28" s="132"/>
      <c r="G28" s="132"/>
      <c r="H28" s="132"/>
      <c r="I28" s="132"/>
    </row>
    <row r="29" spans="1:9" s="108" customFormat="1" ht="15.5" x14ac:dyDescent="0.35">
      <c r="A29" s="135"/>
      <c r="B29" s="136"/>
      <c r="C29" s="132"/>
      <c r="D29" s="132"/>
      <c r="E29" s="132"/>
      <c r="F29" s="132"/>
      <c r="G29" s="132"/>
      <c r="H29" s="132"/>
      <c r="I29" s="132"/>
    </row>
    <row r="30" spans="1:9" s="108" customFormat="1" ht="15.5" x14ac:dyDescent="0.35">
      <c r="A30" s="135" t="s">
        <v>46</v>
      </c>
      <c r="B30" s="136"/>
      <c r="C30" s="132"/>
      <c r="D30" s="132"/>
      <c r="E30" s="132"/>
      <c r="F30" s="132"/>
      <c r="G30" s="132"/>
      <c r="H30" s="132"/>
      <c r="I30" s="132"/>
    </row>
    <row r="31" spans="1:9" s="108" customFormat="1" ht="15.5" x14ac:dyDescent="0.35">
      <c r="A31" s="135" t="s">
        <v>47</v>
      </c>
      <c r="B31" s="136"/>
      <c r="C31" s="132"/>
      <c r="D31" s="132"/>
      <c r="E31" s="132"/>
      <c r="F31" s="132"/>
      <c r="G31" s="132"/>
      <c r="H31" s="132"/>
      <c r="I31" s="132"/>
    </row>
    <row r="32" spans="1:9" s="108" customFormat="1" ht="16" thickBot="1" x14ac:dyDescent="0.4">
      <c r="A32" s="137"/>
      <c r="B32" s="138"/>
      <c r="C32" s="132"/>
      <c r="D32" s="132"/>
      <c r="E32" s="132"/>
      <c r="F32" s="132"/>
      <c r="G32" s="132"/>
      <c r="H32" s="132"/>
      <c r="I32" s="132"/>
    </row>
    <row r="33" spans="1:9" s="108" customFormat="1" ht="15.5" x14ac:dyDescent="0.35">
      <c r="A33" s="132"/>
      <c r="B33" s="132"/>
      <c r="C33" s="132"/>
      <c r="D33" s="132"/>
      <c r="E33" s="132"/>
      <c r="F33" s="132"/>
      <c r="G33" s="132"/>
      <c r="H33" s="132"/>
      <c r="I33" s="132"/>
    </row>
    <row r="34" spans="1:9" s="108" customFormat="1" ht="15.5" x14ac:dyDescent="0.35">
      <c r="A34" s="132"/>
      <c r="B34" s="132"/>
      <c r="C34" s="132"/>
      <c r="D34" s="132"/>
      <c r="E34" s="132"/>
      <c r="F34" s="132"/>
      <c r="G34" s="132"/>
      <c r="H34" s="132"/>
      <c r="I34" s="132"/>
    </row>
    <row r="35" spans="1:9" s="108" customFormat="1" ht="15.5" x14ac:dyDescent="0.35">
      <c r="A35" s="132"/>
      <c r="B35" s="132"/>
      <c r="C35" s="132"/>
      <c r="D35" s="132"/>
      <c r="E35" s="132"/>
      <c r="F35" s="132"/>
      <c r="G35" s="132"/>
      <c r="H35" s="132"/>
      <c r="I35" s="132"/>
    </row>
    <row r="36" spans="1:9" s="108" customFormat="1" ht="15.5" x14ac:dyDescent="0.35">
      <c r="A36" s="132"/>
      <c r="B36" s="132"/>
      <c r="C36" s="132"/>
      <c r="D36" s="132"/>
      <c r="E36" s="132"/>
      <c r="F36" s="132"/>
      <c r="G36" s="132"/>
      <c r="H36" s="132"/>
      <c r="I36" s="132"/>
    </row>
    <row r="37" spans="1:9" s="108" customFormat="1" ht="15.5" x14ac:dyDescent="0.35">
      <c r="A37" s="132"/>
      <c r="B37" s="132"/>
      <c r="C37" s="132"/>
      <c r="D37" s="132"/>
      <c r="E37" s="132"/>
      <c r="F37" s="132"/>
      <c r="G37" s="132"/>
      <c r="H37" s="132"/>
      <c r="I37" s="132"/>
    </row>
    <row r="38" spans="1:9" s="108" customFormat="1" ht="15.5" x14ac:dyDescent="0.35">
      <c r="A38" s="132"/>
      <c r="B38" s="132"/>
      <c r="C38" s="132"/>
      <c r="D38" s="132"/>
      <c r="E38" s="132"/>
      <c r="F38" s="132"/>
      <c r="G38" s="132"/>
      <c r="H38" s="132"/>
      <c r="I38" s="132"/>
    </row>
    <row r="39" spans="1:9" s="108" customFormat="1" ht="15.5" x14ac:dyDescent="0.35">
      <c r="A39" s="132"/>
      <c r="B39" s="132"/>
      <c r="C39" s="132"/>
      <c r="D39" s="132"/>
      <c r="E39" s="132"/>
      <c r="F39" s="132"/>
      <c r="G39" s="132"/>
      <c r="H39" s="132"/>
      <c r="I39" s="132"/>
    </row>
    <row r="40" spans="1:9" s="108" customFormat="1" ht="15.5" x14ac:dyDescent="0.35">
      <c r="A40" s="132"/>
      <c r="B40" s="132"/>
      <c r="C40" s="132"/>
      <c r="D40" s="132"/>
      <c r="E40" s="132"/>
      <c r="F40" s="132"/>
      <c r="G40" s="132"/>
      <c r="H40" s="132"/>
      <c r="I40" s="132"/>
    </row>
    <row r="41" spans="1:9" s="108" customFormat="1" ht="15.5" x14ac:dyDescent="0.35">
      <c r="A41" s="132"/>
      <c r="B41" s="132"/>
      <c r="C41" s="132"/>
      <c r="D41" s="132"/>
      <c r="E41" s="132"/>
      <c r="F41" s="132"/>
      <c r="G41" s="132"/>
      <c r="H41" s="132"/>
      <c r="I41" s="132"/>
    </row>
    <row r="42" spans="1:9" ht="15.5" x14ac:dyDescent="0.35">
      <c r="A42" s="139"/>
      <c r="B42" s="139"/>
      <c r="C42" s="139"/>
      <c r="D42" s="139"/>
      <c r="E42" s="139"/>
      <c r="F42" s="139"/>
      <c r="G42" s="139"/>
      <c r="H42" s="139"/>
      <c r="I42" s="139"/>
    </row>
    <row r="43" spans="1:9" s="108" customFormat="1" ht="15.5" x14ac:dyDescent="0.35">
      <c r="A43" s="132"/>
      <c r="B43" s="132"/>
      <c r="C43" s="132"/>
      <c r="D43" s="132"/>
      <c r="E43" s="132"/>
      <c r="F43" s="132"/>
      <c r="G43" s="132"/>
      <c r="H43" s="132"/>
      <c r="I43" s="132"/>
    </row>
    <row r="44" spans="1:9" s="108" customFormat="1" ht="15.5" x14ac:dyDescent="0.35">
      <c r="A44" s="132"/>
      <c r="B44" s="132"/>
      <c r="C44" s="132"/>
      <c r="D44" s="132"/>
      <c r="E44" s="132"/>
      <c r="F44" s="132"/>
      <c r="G44" s="132"/>
      <c r="H44" s="132"/>
      <c r="I44" s="132"/>
    </row>
    <row r="45" spans="1:9" s="108" customFormat="1" ht="15.5" x14ac:dyDescent="0.35">
      <c r="A45" s="132"/>
      <c r="B45" s="132"/>
      <c r="C45" s="132"/>
      <c r="D45" s="132"/>
      <c r="E45" s="132"/>
      <c r="F45" s="132"/>
      <c r="G45" s="132"/>
      <c r="H45" s="132"/>
      <c r="I45" s="132"/>
    </row>
    <row r="46" spans="1:9" s="108" customFormat="1" ht="15.5" x14ac:dyDescent="0.35">
      <c r="A46" s="132"/>
      <c r="B46" s="132"/>
      <c r="C46" s="132"/>
      <c r="D46" s="132"/>
      <c r="E46" s="132"/>
      <c r="F46" s="132"/>
      <c r="G46" s="132"/>
      <c r="H46" s="132"/>
      <c r="I46" s="132"/>
    </row>
    <row r="47" spans="1:9" s="108" customFormat="1" ht="15.5" x14ac:dyDescent="0.35">
      <c r="A47" s="132"/>
      <c r="B47" s="132"/>
      <c r="C47" s="132"/>
      <c r="D47" s="132"/>
      <c r="E47" s="132"/>
      <c r="F47" s="132"/>
      <c r="G47" s="132"/>
      <c r="H47" s="132"/>
      <c r="I47" s="132"/>
    </row>
    <row r="48" spans="1:9" s="108" customFormat="1" ht="15.5" x14ac:dyDescent="0.35">
      <c r="A48" s="132"/>
      <c r="B48" s="132"/>
      <c r="C48" s="132"/>
      <c r="D48" s="132"/>
      <c r="E48" s="132"/>
      <c r="F48" s="132"/>
      <c r="G48" s="132"/>
      <c r="H48" s="132"/>
      <c r="I48" s="132"/>
    </row>
    <row r="49" spans="1:9" s="108" customFormat="1" ht="15.5" x14ac:dyDescent="0.35">
      <c r="A49" s="132"/>
      <c r="B49" s="132"/>
      <c r="C49" s="132"/>
      <c r="D49" s="132"/>
      <c r="E49" s="132"/>
      <c r="F49" s="132"/>
      <c r="G49" s="132"/>
      <c r="H49" s="132"/>
      <c r="I49" s="132"/>
    </row>
    <row r="50" spans="1:9" s="108" customFormat="1" ht="15.5" x14ac:dyDescent="0.35">
      <c r="A50" s="132"/>
      <c r="B50" s="132"/>
      <c r="C50" s="132"/>
      <c r="D50" s="132"/>
      <c r="E50" s="132"/>
      <c r="F50" s="132"/>
      <c r="G50" s="132"/>
      <c r="H50" s="132"/>
      <c r="I50" s="132"/>
    </row>
    <row r="51" spans="1:9" s="108" customFormat="1" ht="15.5" x14ac:dyDescent="0.35">
      <c r="A51" s="132"/>
      <c r="B51" s="132"/>
      <c r="C51" s="132"/>
      <c r="D51" s="132"/>
      <c r="E51" s="132"/>
      <c r="F51" s="132"/>
      <c r="G51" s="132"/>
      <c r="H51" s="132"/>
      <c r="I51" s="132"/>
    </row>
    <row r="52" spans="1:9" s="108" customFormat="1" ht="15.5" x14ac:dyDescent="0.35">
      <c r="A52" s="132"/>
      <c r="B52" s="132"/>
      <c r="C52" s="132"/>
      <c r="D52" s="132"/>
      <c r="E52" s="132"/>
      <c r="F52" s="132"/>
      <c r="G52" s="132"/>
      <c r="H52" s="132"/>
      <c r="I52" s="132"/>
    </row>
    <row r="53" spans="1:9" s="108" customFormat="1" ht="15.5" x14ac:dyDescent="0.35">
      <c r="A53" s="132"/>
      <c r="B53" s="132"/>
      <c r="C53" s="132"/>
      <c r="D53" s="132"/>
      <c r="E53" s="132"/>
      <c r="F53" s="132"/>
      <c r="G53" s="132"/>
      <c r="H53" s="132"/>
      <c r="I53" s="132"/>
    </row>
    <row r="54" spans="1:9" s="108" customFormat="1" ht="15.5" x14ac:dyDescent="0.35">
      <c r="A54" s="132"/>
      <c r="B54" s="132"/>
      <c r="C54" s="132"/>
      <c r="D54" s="132"/>
      <c r="E54" s="132"/>
      <c r="F54" s="132"/>
      <c r="G54" s="132"/>
      <c r="H54" s="132"/>
      <c r="I54" s="132"/>
    </row>
    <row r="55" spans="1:9" s="108" customFormat="1" ht="15.5" x14ac:dyDescent="0.35">
      <c r="A55" s="132"/>
      <c r="B55" s="132"/>
      <c r="C55" s="132"/>
      <c r="D55" s="132"/>
      <c r="E55" s="132"/>
      <c r="F55" s="132"/>
      <c r="G55" s="132"/>
      <c r="H55" s="132"/>
      <c r="I55" s="132"/>
    </row>
    <row r="56" spans="1:9" s="108" customFormat="1" ht="15.5" x14ac:dyDescent="0.35">
      <c r="A56" s="132"/>
      <c r="B56" s="132"/>
      <c r="C56" s="132"/>
      <c r="D56" s="132"/>
      <c r="E56" s="132"/>
      <c r="F56" s="132"/>
      <c r="G56" s="132"/>
      <c r="H56" s="132"/>
      <c r="I56" s="132"/>
    </row>
    <row r="57" spans="1:9" s="108" customFormat="1" ht="15.5" x14ac:dyDescent="0.35">
      <c r="A57" s="132"/>
      <c r="B57" s="132"/>
      <c r="C57" s="132"/>
      <c r="D57" s="132"/>
      <c r="E57" s="132"/>
      <c r="F57" s="132"/>
      <c r="G57" s="132"/>
      <c r="H57" s="132"/>
      <c r="I57" s="132"/>
    </row>
    <row r="58" spans="1:9" s="108" customFormat="1" ht="15.5" x14ac:dyDescent="0.35">
      <c r="A58" s="132"/>
      <c r="B58" s="132"/>
      <c r="C58" s="132"/>
      <c r="D58" s="132"/>
      <c r="E58" s="132"/>
      <c r="F58" s="132"/>
      <c r="G58" s="132"/>
      <c r="H58" s="132"/>
      <c r="I58" s="132"/>
    </row>
    <row r="59" spans="1:9" s="108" customFormat="1" ht="15.5" x14ac:dyDescent="0.35">
      <c r="A59" s="132"/>
      <c r="B59" s="132"/>
      <c r="C59" s="132"/>
      <c r="D59" s="132"/>
      <c r="E59" s="132"/>
      <c r="F59" s="132"/>
      <c r="G59" s="132"/>
      <c r="H59" s="132"/>
      <c r="I59" s="132"/>
    </row>
    <row r="60" spans="1:9" s="108" customFormat="1" ht="15.5" x14ac:dyDescent="0.35">
      <c r="A60" s="132"/>
      <c r="B60" s="132"/>
      <c r="C60" s="132"/>
      <c r="D60" s="132"/>
      <c r="E60" s="132"/>
      <c r="F60" s="132"/>
      <c r="G60" s="132"/>
      <c r="H60" s="132"/>
      <c r="I60" s="132"/>
    </row>
    <row r="61" spans="1:9" ht="15.5" x14ac:dyDescent="0.35">
      <c r="A61" s="139"/>
      <c r="B61" s="139"/>
      <c r="C61" s="139">
        <v>1</v>
      </c>
      <c r="D61" s="139" t="s">
        <v>48</v>
      </c>
      <c r="E61" s="139"/>
      <c r="F61" s="139"/>
      <c r="G61" s="139"/>
      <c r="H61" s="139"/>
      <c r="I61" s="139"/>
    </row>
    <row r="62" spans="1:9" ht="15.5" x14ac:dyDescent="0.35">
      <c r="A62" s="139"/>
      <c r="B62" s="139"/>
      <c r="C62" s="139">
        <v>2</v>
      </c>
      <c r="D62" s="139" t="s">
        <v>49</v>
      </c>
      <c r="E62" s="139"/>
      <c r="F62" s="139"/>
      <c r="G62" s="139"/>
      <c r="H62" s="139"/>
      <c r="I62" s="139"/>
    </row>
    <row r="63" spans="1:9" ht="15.5" x14ac:dyDescent="0.35">
      <c r="A63" s="139"/>
      <c r="B63" s="139"/>
      <c r="C63" s="139">
        <v>3</v>
      </c>
      <c r="D63" s="139" t="s">
        <v>50</v>
      </c>
      <c r="E63" s="139"/>
      <c r="F63" s="139"/>
      <c r="G63" s="139"/>
      <c r="H63" s="139"/>
      <c r="I63" s="139"/>
    </row>
    <row r="64" spans="1:9" ht="15.5" x14ac:dyDescent="0.35">
      <c r="A64" s="139"/>
      <c r="B64" s="139"/>
      <c r="C64" s="139"/>
      <c r="D64" s="139"/>
      <c r="E64" s="139"/>
      <c r="F64" s="139"/>
      <c r="G64" s="139"/>
      <c r="H64" s="139"/>
      <c r="I64" s="139"/>
    </row>
    <row r="65" spans="1:9" ht="15.5" x14ac:dyDescent="0.35">
      <c r="A65" s="139"/>
      <c r="B65" s="139"/>
      <c r="C65" s="139"/>
      <c r="D65" s="139"/>
      <c r="E65" s="139"/>
      <c r="F65" s="139"/>
      <c r="G65" s="139"/>
      <c r="H65" s="139"/>
      <c r="I65" s="139"/>
    </row>
    <row r="66" spans="1:9" ht="15.5" x14ac:dyDescent="0.35">
      <c r="A66" s="139"/>
      <c r="B66" s="139"/>
      <c r="C66" s="139"/>
      <c r="D66" s="139"/>
      <c r="E66" s="139"/>
      <c r="F66" s="139"/>
      <c r="G66" s="139"/>
      <c r="H66" s="139"/>
      <c r="I66" s="139"/>
    </row>
    <row r="67" spans="1:9" ht="15.5" x14ac:dyDescent="0.35">
      <c r="A67" s="139"/>
      <c r="B67" s="139"/>
      <c r="C67" s="139"/>
      <c r="D67" s="139"/>
      <c r="E67" s="139"/>
      <c r="F67" s="139"/>
      <c r="G67" s="139"/>
      <c r="H67" s="139"/>
      <c r="I67" s="139"/>
    </row>
    <row r="68" spans="1:9" ht="15.5" x14ac:dyDescent="0.35">
      <c r="A68" s="139"/>
      <c r="B68" s="139"/>
      <c r="C68" s="139"/>
      <c r="D68" s="139"/>
      <c r="E68" s="139"/>
      <c r="F68" s="139"/>
      <c r="G68" s="139"/>
      <c r="H68" s="139"/>
      <c r="I68" s="139"/>
    </row>
    <row r="69" spans="1:9" ht="15.5" x14ac:dyDescent="0.35">
      <c r="A69" s="139"/>
      <c r="B69" s="139"/>
      <c r="C69" s="139"/>
      <c r="D69" s="139"/>
      <c r="E69" s="139"/>
      <c r="F69" s="139"/>
      <c r="G69" s="139"/>
      <c r="H69" s="139"/>
      <c r="I69" s="139"/>
    </row>
    <row r="70" spans="1:9" ht="15.5" x14ac:dyDescent="0.35">
      <c r="A70" s="139"/>
      <c r="B70" s="139"/>
      <c r="C70" s="139"/>
      <c r="D70" s="139"/>
      <c r="E70" s="139"/>
      <c r="F70" s="139"/>
      <c r="G70" s="139"/>
      <c r="H70" s="139"/>
      <c r="I70" s="139"/>
    </row>
    <row r="71" spans="1:9" ht="15.5" x14ac:dyDescent="0.35">
      <c r="A71" s="139"/>
      <c r="B71" s="139"/>
      <c r="C71" s="139"/>
      <c r="D71" s="139"/>
      <c r="E71" s="139"/>
      <c r="F71" s="139"/>
      <c r="G71" s="139"/>
      <c r="H71" s="139"/>
      <c r="I71" s="139"/>
    </row>
    <row r="72" spans="1:9" ht="15.5" x14ac:dyDescent="0.35">
      <c r="A72" s="139"/>
      <c r="B72" s="139"/>
      <c r="C72" s="139"/>
      <c r="D72" s="139"/>
      <c r="E72" s="139"/>
      <c r="F72" s="139"/>
      <c r="G72" s="139"/>
      <c r="H72" s="139"/>
      <c r="I72" s="139"/>
    </row>
    <row r="73" spans="1:9" ht="15.5" x14ac:dyDescent="0.35">
      <c r="A73" s="139"/>
      <c r="B73" s="139"/>
      <c r="C73" s="139"/>
      <c r="D73" s="139"/>
      <c r="E73" s="139"/>
      <c r="F73" s="139"/>
      <c r="G73" s="139"/>
      <c r="H73" s="139"/>
      <c r="I73" s="139"/>
    </row>
    <row r="74" spans="1:9" ht="15.5" x14ac:dyDescent="0.35">
      <c r="A74" s="139"/>
      <c r="B74" s="139"/>
      <c r="C74" s="139"/>
      <c r="D74" s="139"/>
      <c r="E74" s="139"/>
      <c r="F74" s="139"/>
      <c r="G74" s="139"/>
      <c r="H74" s="139"/>
      <c r="I74" s="139"/>
    </row>
    <row r="75" spans="1:9" ht="15.5" x14ac:dyDescent="0.35">
      <c r="A75" s="139"/>
      <c r="B75" s="139"/>
      <c r="C75" s="139"/>
      <c r="D75" s="139"/>
      <c r="E75" s="139"/>
      <c r="F75" s="139"/>
      <c r="G75" s="139"/>
      <c r="H75" s="139"/>
      <c r="I75" s="139"/>
    </row>
    <row r="76" spans="1:9" ht="15.5" x14ac:dyDescent="0.35">
      <c r="A76" s="139"/>
      <c r="B76" s="139"/>
      <c r="C76" s="139"/>
      <c r="D76" s="139"/>
      <c r="E76" s="139"/>
      <c r="F76" s="139"/>
      <c r="G76" s="139"/>
      <c r="H76" s="139"/>
      <c r="I76" s="139"/>
    </row>
    <row r="77" spans="1:9" ht="15.5" x14ac:dyDescent="0.35">
      <c r="A77" s="139"/>
      <c r="B77" s="139"/>
      <c r="C77" s="139"/>
      <c r="D77" s="139"/>
      <c r="E77" s="139"/>
      <c r="F77" s="139"/>
      <c r="G77" s="139"/>
      <c r="H77" s="139"/>
      <c r="I77" s="139"/>
    </row>
    <row r="78" spans="1:9" ht="15.5" x14ac:dyDescent="0.35">
      <c r="A78" s="139"/>
      <c r="B78" s="139"/>
      <c r="C78" s="139"/>
      <c r="D78" s="139"/>
      <c r="E78" s="139"/>
      <c r="F78" s="139"/>
      <c r="G78" s="139"/>
      <c r="H78" s="139"/>
      <c r="I78" s="139"/>
    </row>
    <row r="79" spans="1:9" ht="15.5" x14ac:dyDescent="0.35">
      <c r="A79" s="139"/>
      <c r="B79" s="139"/>
      <c r="C79" s="139"/>
      <c r="D79" s="139"/>
      <c r="E79" s="139"/>
      <c r="F79" s="139"/>
      <c r="G79" s="139"/>
      <c r="H79" s="139"/>
      <c r="I79" s="139"/>
    </row>
    <row r="80" spans="1:9" ht="15.5" x14ac:dyDescent="0.35">
      <c r="A80" s="139"/>
      <c r="B80" s="139"/>
      <c r="C80" s="139"/>
      <c r="D80" s="139"/>
      <c r="E80" s="139"/>
      <c r="F80" s="139"/>
      <c r="G80" s="139"/>
      <c r="H80" s="139"/>
      <c r="I80" s="139"/>
    </row>
    <row r="81" spans="1:9" ht="15.5" x14ac:dyDescent="0.35">
      <c r="A81" s="139"/>
      <c r="B81" s="139"/>
      <c r="C81" s="139"/>
      <c r="D81" s="139"/>
      <c r="E81" s="139"/>
      <c r="F81" s="139"/>
      <c r="G81" s="139"/>
      <c r="H81" s="139"/>
      <c r="I81" s="139"/>
    </row>
    <row r="82" spans="1:9" ht="15.5" x14ac:dyDescent="0.35">
      <c r="A82" s="139"/>
      <c r="B82" s="139"/>
      <c r="C82" s="139"/>
      <c r="D82" s="139"/>
      <c r="E82" s="139"/>
      <c r="F82" s="139"/>
      <c r="G82" s="139"/>
      <c r="H82" s="139"/>
      <c r="I82" s="139"/>
    </row>
    <row r="83" spans="1:9" ht="15.5" x14ac:dyDescent="0.35">
      <c r="A83" s="139"/>
      <c r="B83" s="139"/>
      <c r="C83" s="139"/>
      <c r="D83" s="139"/>
      <c r="E83" s="139"/>
      <c r="F83" s="139"/>
      <c r="G83" s="139"/>
      <c r="H83" s="139"/>
      <c r="I83" s="139"/>
    </row>
    <row r="84" spans="1:9" ht="15.5" x14ac:dyDescent="0.35">
      <c r="A84" s="139"/>
      <c r="B84" s="139"/>
      <c r="C84" s="139"/>
      <c r="D84" s="139"/>
      <c r="E84" s="139"/>
      <c r="F84" s="139"/>
      <c r="G84" s="139"/>
      <c r="H84" s="139"/>
      <c r="I84" s="139"/>
    </row>
    <row r="85" spans="1:9" ht="15.5" x14ac:dyDescent="0.35">
      <c r="A85" s="139"/>
      <c r="B85" s="139"/>
      <c r="C85" s="139"/>
      <c r="D85" s="139"/>
      <c r="E85" s="139"/>
      <c r="F85" s="139"/>
      <c r="G85" s="139"/>
      <c r="H85" s="139"/>
      <c r="I85" s="139"/>
    </row>
    <row r="86" spans="1:9" ht="15.5" x14ac:dyDescent="0.35">
      <c r="A86" s="139"/>
      <c r="B86" s="139"/>
      <c r="C86" s="139"/>
      <c r="D86" s="139"/>
      <c r="E86" s="139"/>
      <c r="F86" s="139"/>
      <c r="G86" s="139"/>
      <c r="H86" s="139"/>
      <c r="I86" s="139"/>
    </row>
    <row r="87" spans="1:9" ht="15.5" x14ac:dyDescent="0.35">
      <c r="A87" s="139"/>
      <c r="B87" s="139"/>
      <c r="C87" s="139"/>
      <c r="D87" s="139"/>
      <c r="E87" s="139"/>
      <c r="F87" s="139"/>
      <c r="G87" s="139"/>
      <c r="H87" s="139"/>
      <c r="I87" s="139"/>
    </row>
    <row r="88" spans="1:9" ht="15.5" x14ac:dyDescent="0.35">
      <c r="A88" s="139"/>
      <c r="B88" s="139"/>
      <c r="C88" s="139"/>
      <c r="D88" s="139"/>
      <c r="E88" s="139"/>
      <c r="F88" s="139"/>
      <c r="G88" s="139"/>
      <c r="H88" s="139"/>
      <c r="I88" s="139"/>
    </row>
    <row r="89" spans="1:9" ht="15.5" x14ac:dyDescent="0.35">
      <c r="A89" s="139"/>
      <c r="B89" s="139"/>
      <c r="C89" s="139"/>
      <c r="D89" s="139"/>
      <c r="E89" s="139"/>
      <c r="F89" s="139"/>
      <c r="G89" s="139"/>
      <c r="H89" s="139"/>
      <c r="I89" s="139"/>
    </row>
    <row r="90" spans="1:9" ht="15.5" x14ac:dyDescent="0.35">
      <c r="A90" s="139"/>
      <c r="B90" s="139"/>
      <c r="C90" s="139"/>
      <c r="D90" s="139"/>
      <c r="E90" s="139"/>
      <c r="F90" s="139"/>
      <c r="G90" s="139"/>
      <c r="H90" s="139"/>
      <c r="I90" s="139"/>
    </row>
    <row r="91" spans="1:9" ht="15.5" x14ac:dyDescent="0.35">
      <c r="A91" s="139"/>
      <c r="B91" s="139"/>
      <c r="C91" s="139"/>
      <c r="D91" s="139"/>
      <c r="E91" s="139"/>
      <c r="F91" s="139"/>
      <c r="G91" s="139"/>
      <c r="H91" s="139"/>
      <c r="I91" s="139"/>
    </row>
    <row r="92" spans="1:9" ht="15.5" x14ac:dyDescent="0.35">
      <c r="A92" s="139"/>
      <c r="B92" s="139"/>
      <c r="C92" s="139"/>
      <c r="D92" s="139"/>
      <c r="E92" s="139"/>
      <c r="F92" s="139"/>
      <c r="G92" s="139"/>
      <c r="H92" s="139"/>
      <c r="I92" s="139"/>
    </row>
    <row r="93" spans="1:9" ht="15.5" x14ac:dyDescent="0.35">
      <c r="A93" s="139"/>
      <c r="B93" s="139"/>
      <c r="C93" s="139"/>
      <c r="D93" s="139"/>
      <c r="E93" s="139"/>
      <c r="F93" s="139"/>
      <c r="G93" s="139"/>
      <c r="H93" s="139"/>
      <c r="I93" s="139"/>
    </row>
    <row r="94" spans="1:9" ht="15.5" x14ac:dyDescent="0.35">
      <c r="A94" s="139"/>
      <c r="B94" s="139"/>
      <c r="C94" s="139"/>
      <c r="D94" s="139"/>
      <c r="E94" s="139"/>
      <c r="F94" s="139"/>
      <c r="G94" s="139"/>
      <c r="H94" s="139"/>
      <c r="I94" s="139"/>
    </row>
    <row r="95" spans="1:9" ht="15.5" x14ac:dyDescent="0.35">
      <c r="A95" s="139"/>
      <c r="B95" s="139"/>
      <c r="C95" s="139"/>
      <c r="D95" s="139"/>
      <c r="E95" s="139"/>
      <c r="F95" s="139"/>
      <c r="G95" s="139"/>
      <c r="H95" s="139"/>
      <c r="I95" s="139"/>
    </row>
    <row r="96" spans="1:9" ht="15.5" x14ac:dyDescent="0.35">
      <c r="A96" s="139"/>
      <c r="B96" s="139"/>
      <c r="C96" s="139"/>
      <c r="D96" s="139"/>
      <c r="E96" s="139"/>
      <c r="F96" s="139"/>
      <c r="G96" s="139"/>
      <c r="H96" s="139"/>
      <c r="I96" s="139"/>
    </row>
    <row r="97" spans="1:9" ht="15.5" x14ac:dyDescent="0.35">
      <c r="A97" s="139"/>
      <c r="B97" s="139"/>
      <c r="C97" s="139"/>
      <c r="D97" s="139"/>
      <c r="E97" s="139"/>
      <c r="F97" s="139"/>
      <c r="G97" s="139"/>
      <c r="H97" s="139"/>
      <c r="I97" s="139"/>
    </row>
    <row r="98" spans="1:9" ht="15.5" x14ac:dyDescent="0.35">
      <c r="A98" s="139"/>
      <c r="B98" s="139"/>
      <c r="C98" s="139"/>
      <c r="D98" s="139"/>
      <c r="E98" s="139"/>
      <c r="F98" s="139"/>
      <c r="G98" s="139"/>
      <c r="H98" s="139"/>
      <c r="I98" s="139"/>
    </row>
    <row r="99" spans="1:9" ht="15.5" x14ac:dyDescent="0.35">
      <c r="A99" s="139"/>
      <c r="B99" s="139"/>
      <c r="C99" s="139"/>
      <c r="D99" s="139"/>
      <c r="E99" s="139"/>
      <c r="F99" s="139"/>
      <c r="G99" s="139"/>
      <c r="H99" s="139"/>
      <c r="I99" s="139"/>
    </row>
    <row r="100" spans="1:9" ht="15.5" x14ac:dyDescent="0.35">
      <c r="A100" s="139"/>
      <c r="B100" s="139"/>
      <c r="C100" s="139"/>
      <c r="D100" s="139"/>
      <c r="E100" s="139"/>
      <c r="F100" s="139"/>
      <c r="G100" s="139"/>
      <c r="H100" s="139"/>
      <c r="I100" s="139"/>
    </row>
    <row r="101" spans="1:9" ht="15.5" x14ac:dyDescent="0.35">
      <c r="A101" s="139"/>
      <c r="B101" s="139"/>
      <c r="C101" s="139"/>
      <c r="D101" s="139"/>
      <c r="E101" s="139"/>
      <c r="F101" s="139"/>
      <c r="G101" s="139"/>
      <c r="H101" s="139"/>
      <c r="I101" s="139"/>
    </row>
    <row r="102" spans="1:9" ht="15.5" x14ac:dyDescent="0.35">
      <c r="A102" s="139"/>
      <c r="B102" s="139"/>
      <c r="C102" s="139"/>
      <c r="D102" s="139"/>
      <c r="E102" s="139"/>
      <c r="F102" s="139"/>
      <c r="G102" s="139"/>
      <c r="H102" s="139"/>
      <c r="I102" s="139"/>
    </row>
    <row r="103" spans="1:9" ht="15.5" x14ac:dyDescent="0.35">
      <c r="A103" s="139"/>
      <c r="B103" s="139"/>
      <c r="C103" s="139"/>
      <c r="D103" s="139"/>
      <c r="E103" s="139"/>
      <c r="F103" s="139"/>
      <c r="G103" s="139"/>
      <c r="H103" s="139"/>
      <c r="I103" s="139"/>
    </row>
    <row r="104" spans="1:9" ht="15.5" x14ac:dyDescent="0.35">
      <c r="A104" s="139"/>
      <c r="B104" s="139"/>
      <c r="C104" s="139"/>
      <c r="D104" s="139"/>
      <c r="E104" s="139"/>
      <c r="F104" s="139"/>
      <c r="G104" s="139"/>
      <c r="H104" s="139"/>
      <c r="I104" s="139"/>
    </row>
    <row r="105" spans="1:9" ht="15.5" x14ac:dyDescent="0.35">
      <c r="A105" s="139"/>
      <c r="B105" s="139"/>
      <c r="C105" s="139"/>
      <c r="D105" s="139"/>
      <c r="E105" s="139"/>
      <c r="F105" s="139"/>
      <c r="G105" s="139"/>
      <c r="H105" s="139"/>
      <c r="I105" s="139"/>
    </row>
    <row r="106" spans="1:9" ht="15.5" x14ac:dyDescent="0.35">
      <c r="A106" s="139"/>
      <c r="B106" s="139"/>
      <c r="C106" s="139"/>
      <c r="D106" s="139"/>
      <c r="E106" s="139"/>
      <c r="F106" s="139"/>
      <c r="G106" s="139"/>
      <c r="H106" s="139"/>
      <c r="I106" s="139"/>
    </row>
    <row r="107" spans="1:9" ht="15.5" x14ac:dyDescent="0.35">
      <c r="A107" s="139"/>
      <c r="B107" s="139"/>
      <c r="C107" s="139"/>
      <c r="D107" s="139"/>
      <c r="E107" s="139"/>
      <c r="F107" s="139"/>
      <c r="G107" s="139"/>
      <c r="H107" s="139"/>
      <c r="I107" s="139"/>
    </row>
    <row r="108" spans="1:9" ht="15.5" x14ac:dyDescent="0.35">
      <c r="A108" s="139"/>
      <c r="B108" s="139"/>
      <c r="C108" s="139"/>
      <c r="D108" s="139"/>
      <c r="E108" s="139"/>
      <c r="F108" s="139"/>
      <c r="G108" s="139"/>
      <c r="H108" s="139"/>
      <c r="I108" s="139"/>
    </row>
    <row r="109" spans="1:9" ht="15.5" x14ac:dyDescent="0.35">
      <c r="A109" s="139"/>
      <c r="B109" s="139"/>
      <c r="C109" s="139"/>
      <c r="D109" s="139"/>
      <c r="E109" s="139"/>
      <c r="F109" s="139"/>
      <c r="G109" s="139"/>
      <c r="H109" s="139"/>
      <c r="I109" s="139"/>
    </row>
    <row r="110" spans="1:9" ht="15.5" x14ac:dyDescent="0.35">
      <c r="A110" s="139"/>
      <c r="B110" s="139"/>
      <c r="C110" s="139"/>
      <c r="D110" s="139"/>
      <c r="E110" s="139"/>
      <c r="F110" s="139"/>
      <c r="G110" s="139"/>
      <c r="H110" s="139"/>
      <c r="I110" s="139"/>
    </row>
    <row r="111" spans="1:9" ht="15.5" x14ac:dyDescent="0.35">
      <c r="A111" s="139"/>
      <c r="B111" s="139"/>
      <c r="C111" s="139"/>
      <c r="D111" s="139"/>
      <c r="E111" s="139"/>
      <c r="F111" s="139"/>
      <c r="G111" s="139"/>
      <c r="H111" s="139"/>
      <c r="I111" s="139"/>
    </row>
    <row r="112" spans="1:9" ht="15.5" x14ac:dyDescent="0.35">
      <c r="A112" s="139"/>
      <c r="B112" s="139"/>
      <c r="C112" s="139"/>
      <c r="D112" s="139"/>
      <c r="E112" s="139"/>
      <c r="F112" s="139"/>
      <c r="G112" s="139"/>
      <c r="H112" s="139"/>
      <c r="I112" s="139"/>
    </row>
    <row r="113" spans="1:9" ht="15.5" x14ac:dyDescent="0.35">
      <c r="A113" s="139"/>
      <c r="B113" s="139"/>
      <c r="C113" s="139"/>
      <c r="D113" s="139"/>
      <c r="E113" s="139"/>
      <c r="F113" s="139"/>
      <c r="G113" s="139"/>
      <c r="H113" s="139"/>
      <c r="I113" s="139"/>
    </row>
    <row r="114" spans="1:9" ht="15.5" x14ac:dyDescent="0.35">
      <c r="A114" s="139"/>
      <c r="B114" s="139"/>
      <c r="C114" s="139"/>
      <c r="D114" s="139"/>
      <c r="E114" s="139"/>
      <c r="F114" s="139"/>
      <c r="G114" s="139"/>
      <c r="H114" s="139"/>
      <c r="I114" s="139"/>
    </row>
    <row r="115" spans="1:9" ht="15.5" x14ac:dyDescent="0.35">
      <c r="A115" s="139"/>
      <c r="B115" s="139"/>
      <c r="C115" s="139"/>
      <c r="D115" s="139"/>
      <c r="E115" s="139"/>
      <c r="F115" s="139"/>
      <c r="G115" s="139"/>
      <c r="H115" s="139"/>
      <c r="I115" s="139"/>
    </row>
    <row r="116" spans="1:9" ht="15.5" x14ac:dyDescent="0.35">
      <c r="A116" s="139"/>
      <c r="B116" s="139"/>
      <c r="C116" s="139"/>
      <c r="D116" s="139"/>
      <c r="E116" s="139"/>
      <c r="F116" s="139"/>
      <c r="G116" s="139"/>
      <c r="H116" s="139"/>
      <c r="I116" s="139"/>
    </row>
    <row r="117" spans="1:9" ht="15.5" x14ac:dyDescent="0.35">
      <c r="A117" s="139"/>
      <c r="B117" s="139"/>
      <c r="C117" s="139"/>
      <c r="D117" s="139"/>
      <c r="E117" s="139"/>
      <c r="F117" s="139"/>
      <c r="G117" s="139"/>
      <c r="H117" s="139"/>
      <c r="I117" s="139"/>
    </row>
    <row r="118" spans="1:9" ht="15.5" x14ac:dyDescent="0.35">
      <c r="A118" s="139"/>
      <c r="B118" s="139"/>
      <c r="C118" s="139"/>
      <c r="D118" s="139"/>
      <c r="E118" s="139"/>
      <c r="F118" s="139"/>
      <c r="G118" s="139"/>
      <c r="H118" s="139"/>
      <c r="I118" s="139"/>
    </row>
    <row r="119" spans="1:9" ht="15.5" x14ac:dyDescent="0.35">
      <c r="A119" s="139"/>
      <c r="B119" s="139"/>
      <c r="C119" s="139"/>
      <c r="D119" s="139"/>
      <c r="E119" s="139"/>
      <c r="F119" s="139"/>
      <c r="G119" s="139"/>
      <c r="H119" s="139"/>
      <c r="I119" s="139"/>
    </row>
    <row r="120" spans="1:9" ht="15.5" x14ac:dyDescent="0.35">
      <c r="A120" s="139"/>
      <c r="B120" s="139"/>
      <c r="C120" s="139"/>
      <c r="D120" s="139"/>
      <c r="E120" s="139"/>
      <c r="F120" s="139"/>
      <c r="G120" s="139"/>
      <c r="H120" s="139"/>
      <c r="I120" s="139"/>
    </row>
    <row r="121" spans="1:9" ht="15.5" x14ac:dyDescent="0.35">
      <c r="A121" s="139"/>
      <c r="B121" s="139"/>
      <c r="C121" s="139"/>
      <c r="D121" s="139"/>
      <c r="E121" s="139"/>
      <c r="F121" s="139"/>
      <c r="G121" s="139"/>
      <c r="H121" s="139"/>
      <c r="I121" s="139"/>
    </row>
    <row r="122" spans="1:9" ht="15.5" x14ac:dyDescent="0.35">
      <c r="A122" s="139"/>
      <c r="B122" s="139"/>
      <c r="C122" s="139"/>
      <c r="D122" s="139"/>
      <c r="E122" s="139"/>
      <c r="F122" s="139"/>
      <c r="G122" s="139"/>
      <c r="H122" s="139"/>
      <c r="I122" s="139"/>
    </row>
    <row r="123" spans="1:9" ht="15.5" x14ac:dyDescent="0.35">
      <c r="A123" s="139"/>
      <c r="B123" s="139"/>
      <c r="C123" s="139"/>
      <c r="D123" s="139"/>
      <c r="E123" s="139"/>
      <c r="F123" s="139"/>
      <c r="G123" s="139"/>
      <c r="H123" s="139"/>
      <c r="I123" s="139"/>
    </row>
    <row r="124" spans="1:9" ht="15.5" x14ac:dyDescent="0.35">
      <c r="A124" s="139"/>
      <c r="B124" s="139"/>
      <c r="C124" s="139"/>
      <c r="D124" s="139"/>
      <c r="E124" s="139"/>
      <c r="F124" s="139"/>
      <c r="G124" s="139"/>
      <c r="H124" s="139"/>
      <c r="I124" s="139"/>
    </row>
    <row r="125" spans="1:9" ht="15.5" x14ac:dyDescent="0.35">
      <c r="A125" s="139"/>
      <c r="B125" s="139"/>
      <c r="C125" s="139"/>
      <c r="D125" s="139"/>
      <c r="E125" s="139"/>
      <c r="F125" s="139"/>
      <c r="G125" s="139"/>
      <c r="H125" s="139"/>
      <c r="I125" s="139"/>
    </row>
    <row r="126" spans="1:9" ht="15.5" x14ac:dyDescent="0.35">
      <c r="A126" s="139"/>
      <c r="B126" s="139"/>
      <c r="C126" s="139"/>
      <c r="D126" s="139"/>
      <c r="E126" s="139"/>
      <c r="F126" s="139"/>
      <c r="G126" s="139"/>
      <c r="H126" s="139"/>
      <c r="I126" s="139"/>
    </row>
    <row r="127" spans="1:9" ht="15.5" x14ac:dyDescent="0.35">
      <c r="A127" s="139"/>
      <c r="B127" s="139"/>
      <c r="C127" s="139"/>
      <c r="D127" s="139"/>
      <c r="E127" s="139"/>
      <c r="F127" s="139"/>
      <c r="G127" s="139"/>
      <c r="H127" s="139"/>
      <c r="I127" s="139"/>
    </row>
    <row r="128" spans="1:9" ht="15.5" x14ac:dyDescent="0.35">
      <c r="A128" s="139"/>
      <c r="B128" s="139"/>
      <c r="C128" s="139"/>
      <c r="D128" s="139"/>
      <c r="E128" s="139"/>
      <c r="F128" s="139"/>
      <c r="G128" s="139"/>
      <c r="H128" s="139"/>
      <c r="I128" s="139"/>
    </row>
    <row r="129" spans="1:9" ht="15.5" x14ac:dyDescent="0.35">
      <c r="A129" s="139"/>
      <c r="B129" s="139"/>
      <c r="C129" s="139"/>
      <c r="D129" s="139"/>
      <c r="E129" s="139"/>
      <c r="F129" s="139"/>
      <c r="G129" s="139"/>
      <c r="H129" s="139"/>
      <c r="I129" s="139"/>
    </row>
    <row r="130" spans="1:9" ht="15.5" x14ac:dyDescent="0.35">
      <c r="A130" s="139"/>
      <c r="B130" s="139"/>
      <c r="C130" s="139"/>
      <c r="D130" s="139"/>
      <c r="E130" s="139"/>
      <c r="F130" s="139"/>
      <c r="G130" s="139"/>
      <c r="H130" s="139"/>
      <c r="I130" s="139"/>
    </row>
    <row r="131" spans="1:9" ht="15.5" x14ac:dyDescent="0.35">
      <c r="A131" s="139"/>
      <c r="B131" s="139"/>
      <c r="C131" s="139"/>
      <c r="D131" s="139"/>
      <c r="E131" s="139"/>
      <c r="F131" s="139"/>
      <c r="G131" s="139"/>
      <c r="H131" s="139"/>
      <c r="I131" s="139"/>
    </row>
    <row r="132" spans="1:9" ht="15.5" x14ac:dyDescent="0.35">
      <c r="A132" s="139"/>
      <c r="B132" s="139"/>
      <c r="C132" s="139"/>
      <c r="D132" s="139"/>
      <c r="E132" s="139"/>
      <c r="F132" s="139"/>
      <c r="G132" s="139"/>
      <c r="H132" s="139"/>
      <c r="I132" s="139"/>
    </row>
    <row r="133" spans="1:9" ht="15.5" x14ac:dyDescent="0.35">
      <c r="A133" s="139"/>
      <c r="B133" s="139"/>
      <c r="C133" s="139"/>
      <c r="D133" s="139"/>
      <c r="E133" s="139"/>
      <c r="F133" s="139"/>
      <c r="G133" s="139"/>
      <c r="H133" s="139"/>
      <c r="I133" s="139"/>
    </row>
    <row r="134" spans="1:9" ht="15.5" x14ac:dyDescent="0.35">
      <c r="A134" s="139"/>
      <c r="B134" s="139"/>
      <c r="C134" s="139"/>
      <c r="D134" s="139"/>
      <c r="E134" s="139"/>
      <c r="F134" s="139"/>
      <c r="G134" s="139"/>
      <c r="H134" s="139"/>
      <c r="I134" s="139"/>
    </row>
    <row r="135" spans="1:9" ht="15.5" x14ac:dyDescent="0.35">
      <c r="A135" s="139"/>
      <c r="B135" s="139"/>
      <c r="C135" s="139"/>
      <c r="D135" s="139"/>
      <c r="E135" s="139"/>
      <c r="F135" s="139"/>
      <c r="G135" s="139"/>
      <c r="H135" s="139"/>
      <c r="I135" s="139"/>
    </row>
    <row r="136" spans="1:9" ht="15.5" x14ac:dyDescent="0.35">
      <c r="A136" s="139"/>
      <c r="B136" s="139"/>
      <c r="C136" s="139"/>
      <c r="D136" s="139"/>
      <c r="E136" s="139"/>
      <c r="F136" s="139"/>
      <c r="G136" s="139"/>
      <c r="H136" s="139"/>
      <c r="I136" s="139"/>
    </row>
    <row r="137" spans="1:9" ht="15.5" x14ac:dyDescent="0.35">
      <c r="A137" s="139"/>
      <c r="B137" s="139"/>
      <c r="C137" s="139"/>
      <c r="D137" s="139"/>
      <c r="E137" s="139"/>
      <c r="F137" s="139"/>
      <c r="G137" s="139"/>
      <c r="H137" s="139"/>
      <c r="I137" s="139"/>
    </row>
    <row r="138" spans="1:9" ht="15.5" x14ac:dyDescent="0.35">
      <c r="A138" s="139"/>
      <c r="B138" s="139"/>
      <c r="C138" s="139"/>
      <c r="D138" s="139"/>
      <c r="E138" s="139"/>
      <c r="F138" s="139"/>
      <c r="G138" s="139"/>
      <c r="H138" s="139"/>
      <c r="I138" s="139"/>
    </row>
    <row r="139" spans="1:9" ht="15.5" x14ac:dyDescent="0.35">
      <c r="A139" s="139"/>
      <c r="B139" s="139"/>
      <c r="C139" s="139"/>
      <c r="D139" s="139"/>
      <c r="E139" s="139"/>
      <c r="F139" s="139"/>
      <c r="G139" s="139"/>
      <c r="H139" s="139"/>
      <c r="I139" s="139"/>
    </row>
    <row r="140" spans="1:9" ht="15.5" x14ac:dyDescent="0.35">
      <c r="A140" s="139"/>
      <c r="B140" s="139"/>
      <c r="C140" s="139"/>
      <c r="D140" s="139"/>
      <c r="E140" s="139"/>
      <c r="F140" s="139"/>
      <c r="G140" s="139"/>
      <c r="H140" s="139"/>
      <c r="I140" s="139"/>
    </row>
    <row r="141" spans="1:9" ht="15.5" x14ac:dyDescent="0.35">
      <c r="A141" s="139"/>
      <c r="B141" s="139"/>
      <c r="C141" s="139"/>
      <c r="D141" s="139"/>
      <c r="E141" s="139"/>
      <c r="F141" s="139"/>
      <c r="G141" s="139"/>
      <c r="H141" s="139"/>
      <c r="I141" s="139"/>
    </row>
    <row r="142" spans="1:9" ht="15.5" x14ac:dyDescent="0.35">
      <c r="A142" s="139"/>
      <c r="B142" s="139"/>
      <c r="C142" s="139"/>
      <c r="D142" s="139"/>
      <c r="E142" s="139"/>
      <c r="F142" s="139"/>
      <c r="G142" s="139"/>
      <c r="H142" s="139"/>
      <c r="I142" s="139"/>
    </row>
    <row r="143" spans="1:9" ht="15.5" x14ac:dyDescent="0.35">
      <c r="A143" s="139"/>
      <c r="B143" s="139"/>
      <c r="C143" s="139"/>
      <c r="D143" s="139"/>
      <c r="E143" s="139"/>
      <c r="F143" s="139"/>
      <c r="G143" s="139"/>
      <c r="H143" s="139"/>
      <c r="I143" s="139"/>
    </row>
    <row r="144" spans="1:9" ht="15.5" x14ac:dyDescent="0.35">
      <c r="A144" s="139"/>
      <c r="B144" s="139"/>
      <c r="C144" s="139"/>
      <c r="D144" s="139"/>
      <c r="E144" s="139"/>
      <c r="F144" s="139"/>
      <c r="G144" s="139"/>
      <c r="H144" s="139"/>
      <c r="I144" s="139"/>
    </row>
    <row r="145" spans="1:9" ht="15.5" x14ac:dyDescent="0.35">
      <c r="A145" s="139"/>
      <c r="B145" s="139"/>
      <c r="C145" s="139"/>
      <c r="D145" s="139"/>
      <c r="E145" s="139"/>
      <c r="F145" s="139"/>
      <c r="G145" s="139"/>
      <c r="H145" s="139"/>
      <c r="I145" s="139"/>
    </row>
    <row r="146" spans="1:9" ht="15.5" x14ac:dyDescent="0.35">
      <c r="A146" s="139"/>
      <c r="B146" s="139"/>
      <c r="C146" s="139"/>
      <c r="D146" s="139"/>
      <c r="E146" s="139"/>
      <c r="F146" s="139"/>
      <c r="G146" s="139"/>
      <c r="H146" s="139"/>
      <c r="I146" s="139"/>
    </row>
    <row r="147" spans="1:9" ht="15.5" x14ac:dyDescent="0.35">
      <c r="A147" s="139"/>
      <c r="B147" s="139"/>
      <c r="C147" s="139"/>
      <c r="D147" s="139"/>
      <c r="E147" s="139"/>
      <c r="F147" s="139"/>
      <c r="G147" s="139"/>
      <c r="H147" s="139"/>
      <c r="I147" s="139"/>
    </row>
    <row r="148" spans="1:9" ht="15.5" x14ac:dyDescent="0.35">
      <c r="A148" s="139"/>
      <c r="B148" s="139"/>
      <c r="C148" s="139"/>
      <c r="D148" s="139"/>
      <c r="E148" s="139"/>
      <c r="F148" s="139"/>
      <c r="G148" s="139"/>
      <c r="H148" s="139"/>
      <c r="I148" s="139"/>
    </row>
    <row r="149" spans="1:9" ht="15.5" x14ac:dyDescent="0.35">
      <c r="A149" s="139"/>
      <c r="B149" s="139"/>
      <c r="C149" s="139"/>
      <c r="D149" s="139"/>
      <c r="E149" s="139"/>
      <c r="F149" s="139"/>
      <c r="G149" s="139"/>
      <c r="H149" s="139"/>
      <c r="I149" s="139"/>
    </row>
    <row r="150" spans="1:9" ht="15.5" x14ac:dyDescent="0.35">
      <c r="A150" s="139"/>
      <c r="B150" s="139"/>
      <c r="C150" s="139"/>
      <c r="D150" s="139"/>
      <c r="E150" s="139"/>
      <c r="F150" s="139"/>
      <c r="G150" s="139"/>
      <c r="H150" s="139"/>
      <c r="I150" s="139"/>
    </row>
    <row r="151" spans="1:9" ht="15.5" x14ac:dyDescent="0.35">
      <c r="A151" s="139"/>
      <c r="B151" s="139"/>
      <c r="C151" s="139"/>
      <c r="D151" s="139"/>
      <c r="E151" s="139"/>
      <c r="F151" s="139"/>
      <c r="G151" s="139"/>
      <c r="H151" s="139"/>
      <c r="I151" s="139"/>
    </row>
    <row r="152" spans="1:9" ht="15.5" x14ac:dyDescent="0.35">
      <c r="A152" s="139"/>
      <c r="B152" s="139"/>
      <c r="C152" s="139"/>
      <c r="D152" s="139"/>
      <c r="E152" s="139"/>
      <c r="F152" s="139"/>
      <c r="G152" s="139"/>
      <c r="H152" s="139"/>
      <c r="I152" s="139"/>
    </row>
    <row r="153" spans="1:9" ht="15.5" x14ac:dyDescent="0.35">
      <c r="A153" s="139"/>
      <c r="B153" s="139"/>
      <c r="C153" s="139"/>
      <c r="D153" s="139"/>
      <c r="E153" s="139"/>
      <c r="F153" s="139"/>
      <c r="G153" s="139"/>
      <c r="H153" s="139"/>
      <c r="I153" s="139"/>
    </row>
    <row r="154" spans="1:9" ht="15.5" x14ac:dyDescent="0.35">
      <c r="A154" s="139"/>
      <c r="B154" s="139"/>
      <c r="C154" s="139"/>
      <c r="D154" s="139"/>
      <c r="E154" s="139"/>
      <c r="F154" s="139"/>
      <c r="G154" s="139"/>
      <c r="H154" s="139"/>
      <c r="I154" s="139"/>
    </row>
    <row r="155" spans="1:9" ht="15.5" x14ac:dyDescent="0.35">
      <c r="A155" s="139"/>
      <c r="B155" s="139"/>
      <c r="C155" s="139"/>
      <c r="D155" s="139"/>
      <c r="E155" s="139"/>
      <c r="F155" s="139"/>
      <c r="G155" s="139"/>
      <c r="H155" s="139"/>
      <c r="I155" s="139"/>
    </row>
    <row r="156" spans="1:9" ht="15.5" x14ac:dyDescent="0.35">
      <c r="A156" s="139"/>
      <c r="B156" s="139"/>
      <c r="C156" s="139"/>
      <c r="D156" s="139"/>
      <c r="E156" s="139"/>
      <c r="F156" s="139"/>
      <c r="G156" s="139"/>
      <c r="H156" s="139"/>
      <c r="I156" s="139"/>
    </row>
    <row r="157" spans="1:9" ht="15.5" x14ac:dyDescent="0.35">
      <c r="A157" s="139"/>
      <c r="B157" s="139"/>
      <c r="C157" s="139"/>
      <c r="D157" s="139"/>
      <c r="E157" s="139"/>
      <c r="F157" s="139"/>
      <c r="G157" s="139"/>
      <c r="H157" s="139"/>
      <c r="I157" s="139"/>
    </row>
    <row r="158" spans="1:9" ht="15.5" x14ac:dyDescent="0.35">
      <c r="A158" s="139"/>
      <c r="B158" s="139"/>
      <c r="C158" s="139"/>
      <c r="D158" s="139"/>
      <c r="E158" s="139"/>
      <c r="F158" s="139"/>
      <c r="G158" s="139"/>
      <c r="H158" s="139"/>
      <c r="I158" s="139"/>
    </row>
    <row r="159" spans="1:9" ht="15.5" x14ac:dyDescent="0.35">
      <c r="A159" s="139"/>
      <c r="B159" s="139"/>
      <c r="C159" s="139"/>
      <c r="D159" s="139"/>
      <c r="E159" s="139"/>
      <c r="F159" s="139"/>
      <c r="G159" s="139"/>
      <c r="H159" s="139"/>
      <c r="I159" s="139"/>
    </row>
    <row r="160" spans="1:9" ht="15.5" x14ac:dyDescent="0.35">
      <c r="A160" s="139"/>
      <c r="B160" s="139"/>
      <c r="C160" s="139"/>
      <c r="D160" s="139"/>
      <c r="E160" s="139"/>
      <c r="F160" s="139"/>
      <c r="G160" s="139"/>
      <c r="H160" s="139"/>
      <c r="I160" s="139"/>
    </row>
  </sheetData>
  <sheetProtection selectLockedCells="1"/>
  <autoFilter ref="F4:F160" xr:uid="{00000000-0001-0000-0300-000000000000}"/>
  <mergeCells count="1">
    <mergeCell ref="A1:E1"/>
  </mergeCells>
  <conditionalFormatting sqref="C7:C10 C13">
    <cfRule type="cellIs" dxfId="174" priority="11" operator="equal">
      <formula>"Not Applicable"</formula>
    </cfRule>
    <cfRule type="cellIs" dxfId="173" priority="12" operator="equal">
      <formula>"Not Started"</formula>
    </cfRule>
    <cfRule type="cellIs" dxfId="172" priority="13" operator="equal">
      <formula>"Low level of progress "</formula>
    </cfRule>
    <cfRule type="cellIs" dxfId="171" priority="14" operator="equal">
      <formula>"Significant Progress"</formula>
    </cfRule>
    <cfRule type="cellIs" dxfId="170" priority="15" operator="equal">
      <formula>"Area of Excellence"</formula>
    </cfRule>
  </conditionalFormatting>
  <conditionalFormatting sqref="C13">
    <cfRule type="cellIs" dxfId="169" priority="6" operator="equal">
      <formula>"Not Applicable"</formula>
    </cfRule>
    <cfRule type="cellIs" dxfId="168" priority="7" operator="equal">
      <formula>"Not Started"</formula>
    </cfRule>
    <cfRule type="cellIs" dxfId="167" priority="8" operator="equal">
      <formula>"Low level of progress "</formula>
    </cfRule>
    <cfRule type="cellIs" dxfId="166" priority="9" operator="equal">
      <formula>"Significant Progress"</formula>
    </cfRule>
    <cfRule type="cellIs" dxfId="165" priority="10" operator="equal">
      <formula>"Area of Excellence"</formula>
    </cfRule>
  </conditionalFormatting>
  <dataValidations count="2">
    <dataValidation allowBlank="1" showInputMessage="1" showErrorMessage="1" sqref="C5 C7:C10 C13 C15:C17" xr:uid="{8B511AFC-5CF0-49DB-80A0-39294F0F8BD0}"/>
    <dataValidation type="list" allowBlank="1" showInputMessage="1" showErrorMessage="1" sqref="F5:F148" xr:uid="{4B945DDD-9A5B-4CFD-88F1-C3F9021BA4B3}">
      <formula1>Ratings_Area_of_Excellence</formula1>
    </dataValidation>
  </dataValidations>
  <hyperlinks>
    <hyperlink ref="C6" r:id="rId1" display="https://gender-decoder.katmatfield.com/" xr:uid="{E3E8894B-86B2-4B61-9FAB-AC795C183B9B}"/>
    <hyperlink ref="C7" r:id="rId2" display="https://www.england.nhs.uk/east-of-england/wp-content/uploads/sites/47/2021/10/NHSE-Recruitment-Research-Document-FINAL-2.2.pdf " xr:uid="{802CC3AA-67BF-4702-9550-80316E36B3C4}"/>
    <hyperlink ref="C8" r:id="rId3" display="https://improvinglivesnw.org.uk/~documents/documents/edi-resource-hub/debias-recruitment-interactive " xr:uid="{165176FA-ABCD-4464-80D6-F8E9DC4D2B11}"/>
    <hyperlink ref="C13" r:id="rId4" display="https://www.england.nhs.uk/east-of-england/wp-content/uploads/sites/47/2021/10/NHSE-Recruitment-Research-Document-FINAL-2.2.pdf " xr:uid="{3AA04D1F-24D6-4850-A658-8F0EA0124DA0}"/>
    <hyperlink ref="C10" r:id="rId5" display="https://eoe.leadershipacademy.nhs.uk/wp-content/uploads/sites/6/2021/12/NHS-Career-Management-booklet-05.pdf" xr:uid="{7EE23693-D90D-41C1-84D7-E28DC9769989}"/>
  </hyperlinks>
  <pageMargins left="0.7" right="0.7" top="0.75" bottom="0.75" header="0.3" footer="0.3"/>
  <pageSetup paperSize="9" scale="41"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BU706"/>
  <sheetViews>
    <sheetView zoomScale="80" zoomScaleNormal="80" workbookViewId="0">
      <pane ySplit="4" topLeftCell="A5" activePane="bottomLeft" state="frozen"/>
      <selection activeCell="A5" sqref="A5"/>
      <selection pane="bottomLeft" activeCell="A5" sqref="A5"/>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1" width="0" style="106" hidden="1" customWidth="1"/>
    <col min="12" max="20" width="8.7265625" style="106"/>
    <col min="21" max="73" width="8.7265625" style="108"/>
    <col min="74" max="16384" width="8.7265625" style="106"/>
  </cols>
  <sheetData>
    <row r="1" spans="1:20" ht="36" customHeight="1" x14ac:dyDescent="0.3">
      <c r="A1" s="231" t="s">
        <v>210</v>
      </c>
      <c r="B1" s="231"/>
      <c r="C1" s="231"/>
      <c r="D1" s="112"/>
      <c r="E1" s="112"/>
      <c r="F1" s="112"/>
      <c r="G1" s="112"/>
      <c r="H1" s="112"/>
      <c r="I1" s="140"/>
      <c r="J1" s="108"/>
      <c r="K1" s="108"/>
      <c r="L1" s="108"/>
      <c r="M1" s="108"/>
      <c r="N1" s="108"/>
      <c r="O1" s="108"/>
      <c r="P1" s="108"/>
      <c r="Q1" s="108"/>
      <c r="R1" s="108"/>
      <c r="S1" s="108"/>
      <c r="T1" s="108"/>
    </row>
    <row r="2" spans="1:20" x14ac:dyDescent="0.3">
      <c r="A2" s="113"/>
      <c r="B2" s="113"/>
      <c r="C2" s="108"/>
      <c r="D2" s="113"/>
      <c r="E2" s="113"/>
      <c r="F2" s="113"/>
      <c r="G2" s="113"/>
      <c r="H2" s="113"/>
      <c r="I2" s="113"/>
      <c r="J2" s="113"/>
      <c r="K2" s="113"/>
      <c r="L2" s="113"/>
      <c r="M2" s="113"/>
      <c r="N2" s="113"/>
      <c r="O2" s="113"/>
      <c r="P2" s="113"/>
      <c r="Q2" s="113"/>
      <c r="R2" s="113"/>
      <c r="S2" s="113"/>
      <c r="T2" s="113"/>
    </row>
    <row r="3" spans="1:20" x14ac:dyDescent="0.3">
      <c r="A3" s="113"/>
      <c r="B3" s="113"/>
      <c r="C3" s="108"/>
      <c r="D3" s="113"/>
      <c r="E3" s="113"/>
      <c r="F3" s="113"/>
      <c r="G3" s="141"/>
      <c r="H3" s="141"/>
      <c r="I3" s="141"/>
      <c r="J3" s="114"/>
      <c r="K3" s="114"/>
      <c r="L3" s="114"/>
      <c r="M3" s="114"/>
      <c r="N3" s="114"/>
      <c r="O3" s="114"/>
      <c r="P3" s="114"/>
      <c r="Q3" s="114"/>
      <c r="R3" s="114"/>
      <c r="S3" s="114"/>
      <c r="T3" s="114"/>
    </row>
    <row r="4" spans="1:20" ht="42" customHeight="1" x14ac:dyDescent="0.3">
      <c r="A4" s="55" t="s">
        <v>12</v>
      </c>
      <c r="B4" s="55" t="s">
        <v>13</v>
      </c>
      <c r="C4" s="84" t="s">
        <v>14</v>
      </c>
      <c r="D4" s="55" t="s">
        <v>15</v>
      </c>
      <c r="E4" s="55" t="s">
        <v>16</v>
      </c>
      <c r="F4" s="80" t="s">
        <v>17</v>
      </c>
      <c r="G4" s="55" t="s">
        <v>18</v>
      </c>
      <c r="H4" s="55" t="s">
        <v>51</v>
      </c>
      <c r="I4" s="55" t="s">
        <v>20</v>
      </c>
      <c r="J4" s="108"/>
      <c r="K4" s="1"/>
      <c r="L4" s="108"/>
      <c r="M4" s="108"/>
      <c r="N4" s="108"/>
      <c r="O4" s="108"/>
      <c r="P4" s="108"/>
      <c r="Q4" s="108"/>
      <c r="R4" s="108"/>
      <c r="S4" s="108"/>
      <c r="T4" s="108"/>
    </row>
    <row r="5" spans="1:20" ht="294.5" x14ac:dyDescent="0.35">
      <c r="A5" s="61" t="s">
        <v>52</v>
      </c>
      <c r="B5" s="60" t="s">
        <v>53</v>
      </c>
      <c r="C5" s="145" t="s">
        <v>230</v>
      </c>
      <c r="D5" s="116"/>
      <c r="E5" s="116"/>
      <c r="F5" s="116"/>
      <c r="G5" s="116"/>
      <c r="H5" s="116"/>
      <c r="I5" s="118"/>
      <c r="J5" s="146" t="str">
        <f>IF(C5="Red",1,IF(C5="Amber",2,IF(C5="Green",3,"")))</f>
        <v/>
      </c>
      <c r="K5" s="147"/>
      <c r="L5" s="148"/>
      <c r="M5" s="108"/>
      <c r="N5" s="108"/>
      <c r="O5" s="108"/>
      <c r="P5" s="108"/>
      <c r="Q5" s="108"/>
      <c r="R5" s="108"/>
      <c r="S5" s="108"/>
      <c r="T5" s="108"/>
    </row>
    <row r="6" spans="1:20" ht="248" x14ac:dyDescent="0.35">
      <c r="A6" s="61" t="s">
        <v>54</v>
      </c>
      <c r="B6" s="60" t="s">
        <v>55</v>
      </c>
      <c r="C6" s="83" t="s">
        <v>228</v>
      </c>
      <c r="D6" s="78"/>
      <c r="E6" s="51"/>
      <c r="F6" s="116"/>
      <c r="G6" s="51"/>
      <c r="H6" s="51"/>
      <c r="I6" s="51"/>
      <c r="J6" s="146"/>
      <c r="K6" s="132"/>
      <c r="L6" s="132"/>
      <c r="M6" s="108"/>
      <c r="N6" s="108"/>
      <c r="O6" s="108"/>
      <c r="P6" s="108"/>
      <c r="Q6" s="108"/>
      <c r="R6" s="108"/>
      <c r="S6" s="108"/>
      <c r="T6" s="108"/>
    </row>
    <row r="7" spans="1:20" ht="139.5" x14ac:dyDescent="0.35">
      <c r="A7" s="61" t="s">
        <v>57</v>
      </c>
      <c r="B7" s="61" t="s">
        <v>58</v>
      </c>
      <c r="C7" s="145" t="s">
        <v>231</v>
      </c>
      <c r="D7" s="87"/>
      <c r="E7" s="51"/>
      <c r="F7" s="116"/>
      <c r="G7" s="51"/>
      <c r="H7" s="51"/>
      <c r="I7" s="51"/>
      <c r="J7" s="146"/>
      <c r="K7" s="132"/>
      <c r="L7" s="132"/>
      <c r="M7" s="108"/>
      <c r="N7" s="108"/>
      <c r="O7" s="108"/>
      <c r="P7" s="108"/>
      <c r="Q7" s="108"/>
      <c r="R7" s="108"/>
      <c r="S7" s="108"/>
      <c r="T7" s="108"/>
    </row>
    <row r="8" spans="1:20" ht="170.5" x14ac:dyDescent="0.35">
      <c r="A8" s="61" t="s">
        <v>59</v>
      </c>
      <c r="B8" s="60" t="s">
        <v>60</v>
      </c>
      <c r="C8" s="83" t="s">
        <v>61</v>
      </c>
      <c r="D8" s="87"/>
      <c r="E8" s="51"/>
      <c r="F8" s="116"/>
      <c r="G8" s="51"/>
      <c r="H8" s="51"/>
      <c r="I8" s="51"/>
      <c r="J8" s="149"/>
      <c r="K8" s="132"/>
      <c r="L8" s="132"/>
      <c r="M8" s="108"/>
      <c r="N8" s="108"/>
      <c r="O8" s="108"/>
      <c r="P8" s="108"/>
      <c r="Q8" s="108"/>
      <c r="R8" s="108"/>
      <c r="S8" s="108"/>
      <c r="T8" s="108"/>
    </row>
    <row r="9" spans="1:20" ht="72.5" x14ac:dyDescent="0.35">
      <c r="A9" s="61" t="s">
        <v>62</v>
      </c>
      <c r="B9" s="60" t="s">
        <v>63</v>
      </c>
      <c r="C9" s="243" t="s">
        <v>109</v>
      </c>
      <c r="D9" s="87"/>
      <c r="E9" s="51"/>
      <c r="F9" s="116"/>
      <c r="G9" s="51"/>
      <c r="H9" s="51"/>
      <c r="I9" s="51"/>
      <c r="J9" s="149"/>
      <c r="K9" s="132"/>
      <c r="L9" s="132"/>
      <c r="M9" s="108"/>
      <c r="N9" s="108"/>
      <c r="O9" s="108"/>
      <c r="P9" s="108"/>
      <c r="Q9" s="108"/>
      <c r="R9" s="108"/>
      <c r="S9" s="108"/>
      <c r="T9" s="108"/>
    </row>
    <row r="10" spans="1:20" ht="124" x14ac:dyDescent="0.35">
      <c r="A10" s="61" t="s">
        <v>65</v>
      </c>
      <c r="B10" s="61" t="s">
        <v>66</v>
      </c>
      <c r="C10" s="243" t="s">
        <v>67</v>
      </c>
      <c r="D10" s="87"/>
      <c r="E10" s="51"/>
      <c r="F10" s="116"/>
      <c r="G10" s="51"/>
      <c r="H10" s="51"/>
      <c r="I10" s="51"/>
      <c r="J10" s="132"/>
      <c r="K10" s="147"/>
      <c r="L10" s="132"/>
      <c r="M10" s="108"/>
      <c r="N10" s="108"/>
      <c r="O10" s="108"/>
      <c r="P10" s="108"/>
      <c r="Q10" s="108"/>
      <c r="R10" s="108"/>
      <c r="S10" s="108"/>
      <c r="T10" s="108"/>
    </row>
    <row r="11" spans="1:20" ht="77.5" x14ac:dyDescent="0.35">
      <c r="A11" s="61" t="s">
        <v>68</v>
      </c>
      <c r="B11" s="144" t="s">
        <v>229</v>
      </c>
      <c r="C11" s="243" t="s">
        <v>91</v>
      </c>
      <c r="D11" s="87"/>
      <c r="E11" s="51"/>
      <c r="F11" s="116"/>
      <c r="G11" s="51"/>
      <c r="H11" s="51"/>
      <c r="I11" s="51"/>
      <c r="J11" s="146" t="str">
        <f>IF(C11="Red",1,IF(C11="Amber",2,IF(C11="Green",3,"")))</f>
        <v/>
      </c>
      <c r="K11" s="147"/>
      <c r="L11" s="148"/>
      <c r="M11" s="108"/>
      <c r="N11" s="108"/>
      <c r="O11" s="108"/>
      <c r="P11" s="108"/>
      <c r="Q11" s="108"/>
      <c r="R11" s="108"/>
      <c r="S11" s="108"/>
      <c r="T11" s="108"/>
    </row>
    <row r="12" spans="1:20" ht="15.5" x14ac:dyDescent="0.35">
      <c r="A12" s="61"/>
      <c r="B12" s="64"/>
      <c r="C12" s="83"/>
      <c r="D12" s="51"/>
      <c r="E12" s="51"/>
      <c r="F12" s="116"/>
      <c r="G12" s="51"/>
      <c r="H12" s="51"/>
      <c r="I12" s="51"/>
      <c r="J12" s="146"/>
      <c r="K12" s="149"/>
      <c r="L12" s="132"/>
      <c r="M12" s="108"/>
      <c r="N12" s="108"/>
      <c r="O12" s="108"/>
      <c r="P12" s="108"/>
      <c r="Q12" s="108"/>
      <c r="R12" s="108"/>
      <c r="S12" s="108"/>
      <c r="T12" s="108"/>
    </row>
    <row r="13" spans="1:20" s="108" customFormat="1" ht="15.5" x14ac:dyDescent="0.35">
      <c r="A13" s="132"/>
      <c r="B13" s="132"/>
      <c r="C13" s="132"/>
      <c r="D13" s="132"/>
      <c r="E13" s="132"/>
      <c r="F13" s="122"/>
      <c r="G13" s="132"/>
      <c r="H13" s="132"/>
      <c r="I13" s="132"/>
      <c r="J13" s="132"/>
      <c r="K13" s="132"/>
      <c r="L13" s="132"/>
    </row>
    <row r="14" spans="1:20" s="108" customFormat="1" ht="15.5" x14ac:dyDescent="0.35">
      <c r="A14" s="132"/>
      <c r="B14" s="132"/>
      <c r="C14" s="132"/>
      <c r="D14" s="132"/>
      <c r="E14" s="132"/>
      <c r="F14" s="132"/>
      <c r="G14" s="132"/>
      <c r="H14" s="132"/>
      <c r="I14" s="132"/>
      <c r="J14" s="132"/>
      <c r="K14" s="132"/>
      <c r="L14" s="132"/>
    </row>
    <row r="15" spans="1:20" s="108" customFormat="1" ht="15.5" x14ac:dyDescent="0.35">
      <c r="A15" s="132"/>
      <c r="B15" s="132"/>
      <c r="C15" s="132"/>
      <c r="D15" s="132"/>
      <c r="E15" s="132"/>
      <c r="F15" s="132"/>
      <c r="G15" s="132"/>
      <c r="H15" s="132"/>
      <c r="I15" s="132"/>
      <c r="J15" s="132"/>
      <c r="K15" s="132"/>
      <c r="L15" s="132"/>
    </row>
    <row r="16" spans="1:20" s="108" customFormat="1" ht="15.5" x14ac:dyDescent="0.35">
      <c r="A16" s="132"/>
      <c r="B16" s="132"/>
      <c r="C16" s="132"/>
      <c r="D16" s="132"/>
      <c r="E16" s="132"/>
      <c r="F16" s="132"/>
      <c r="G16" s="132"/>
      <c r="H16" s="132"/>
      <c r="I16" s="132"/>
      <c r="J16" s="132"/>
      <c r="K16" s="132"/>
      <c r="L16" s="132"/>
    </row>
    <row r="17" spans="1:12" s="108" customFormat="1" ht="15.5" x14ac:dyDescent="0.35">
      <c r="A17" s="132"/>
      <c r="B17" s="132"/>
      <c r="C17" s="132"/>
      <c r="D17" s="132"/>
      <c r="E17" s="132"/>
      <c r="F17" s="132"/>
      <c r="G17" s="132"/>
      <c r="H17" s="132"/>
      <c r="I17" s="132"/>
      <c r="J17" s="132"/>
      <c r="K17" s="132"/>
      <c r="L17" s="132"/>
    </row>
    <row r="18" spans="1:12" s="108" customFormat="1" ht="15.5" x14ac:dyDescent="0.35">
      <c r="A18" s="132"/>
      <c r="B18" s="132"/>
      <c r="C18" s="132"/>
      <c r="D18" s="132"/>
      <c r="E18" s="132"/>
      <c r="F18" s="132"/>
      <c r="G18" s="132"/>
      <c r="H18" s="132"/>
      <c r="I18" s="132"/>
      <c r="J18" s="132"/>
      <c r="K18" s="132"/>
      <c r="L18" s="132"/>
    </row>
    <row r="19" spans="1:12" s="108" customFormat="1" ht="15.5" x14ac:dyDescent="0.35">
      <c r="A19" s="132"/>
      <c r="B19" s="132"/>
      <c r="C19" s="132"/>
      <c r="D19" s="132"/>
      <c r="E19" s="132"/>
      <c r="F19" s="132"/>
      <c r="G19" s="132"/>
      <c r="H19" s="132"/>
      <c r="I19" s="132"/>
      <c r="J19" s="132"/>
      <c r="K19" s="132"/>
      <c r="L19" s="132"/>
    </row>
    <row r="20" spans="1:12" s="108" customFormat="1" ht="15.5" x14ac:dyDescent="0.35">
      <c r="A20" s="132"/>
      <c r="B20" s="132"/>
      <c r="C20" s="132"/>
      <c r="D20" s="132"/>
      <c r="E20" s="132"/>
      <c r="F20" s="132"/>
      <c r="G20" s="132"/>
      <c r="H20" s="132"/>
      <c r="I20" s="132"/>
      <c r="J20" s="132"/>
      <c r="K20" s="132"/>
      <c r="L20" s="132"/>
    </row>
    <row r="21" spans="1:12" s="108" customFormat="1" ht="15.5" x14ac:dyDescent="0.35">
      <c r="A21" s="132"/>
      <c r="B21" s="132"/>
      <c r="C21" s="132"/>
      <c r="D21" s="132"/>
      <c r="E21" s="132"/>
      <c r="F21" s="132"/>
      <c r="G21" s="132"/>
      <c r="H21" s="132"/>
      <c r="I21" s="132"/>
      <c r="J21" s="132"/>
      <c r="K21" s="132"/>
      <c r="L21" s="132"/>
    </row>
    <row r="22" spans="1:12" s="108" customFormat="1" ht="15.5" x14ac:dyDescent="0.35">
      <c r="A22" s="132"/>
      <c r="B22" s="132"/>
      <c r="C22" s="132"/>
      <c r="D22" s="132"/>
      <c r="E22" s="132"/>
      <c r="F22" s="132"/>
      <c r="G22" s="132"/>
      <c r="H22" s="132"/>
      <c r="I22" s="132"/>
      <c r="J22" s="132"/>
      <c r="K22" s="132"/>
      <c r="L22" s="132"/>
    </row>
    <row r="23" spans="1:12" s="108" customFormat="1" ht="15.5" x14ac:dyDescent="0.35">
      <c r="A23" s="132"/>
      <c r="B23" s="132"/>
      <c r="C23" s="132"/>
      <c r="D23" s="132"/>
      <c r="E23" s="132"/>
      <c r="F23" s="132"/>
      <c r="G23" s="132"/>
      <c r="H23" s="132"/>
      <c r="I23" s="132"/>
      <c r="J23" s="132"/>
      <c r="K23" s="132"/>
      <c r="L23" s="132"/>
    </row>
    <row r="24" spans="1:12" s="108" customFormat="1" ht="15.5" x14ac:dyDescent="0.35">
      <c r="A24" s="132"/>
      <c r="B24" s="132"/>
      <c r="C24" s="132"/>
      <c r="D24" s="132"/>
      <c r="E24" s="132"/>
      <c r="F24" s="132"/>
      <c r="G24" s="132"/>
      <c r="H24" s="132"/>
      <c r="I24" s="132"/>
      <c r="J24" s="132"/>
      <c r="K24" s="132"/>
      <c r="L24" s="132"/>
    </row>
    <row r="25" spans="1:12" s="108" customFormat="1" ht="15.5" x14ac:dyDescent="0.35">
      <c r="A25" s="132"/>
      <c r="B25" s="132"/>
      <c r="C25" s="132"/>
      <c r="D25" s="132"/>
      <c r="E25" s="132"/>
      <c r="F25" s="132"/>
      <c r="G25" s="132"/>
      <c r="H25" s="132"/>
      <c r="I25" s="132"/>
      <c r="J25" s="132"/>
      <c r="K25" s="132"/>
      <c r="L25" s="132"/>
    </row>
    <row r="26" spans="1:12" s="108" customFormat="1" ht="15.5" x14ac:dyDescent="0.35">
      <c r="A26" s="132"/>
      <c r="B26" s="132"/>
      <c r="C26" s="132"/>
      <c r="D26" s="132"/>
      <c r="E26" s="132"/>
      <c r="F26" s="132"/>
      <c r="G26" s="132"/>
      <c r="H26" s="132"/>
      <c r="I26" s="132"/>
      <c r="J26" s="132"/>
      <c r="K26" s="132"/>
      <c r="L26" s="132"/>
    </row>
    <row r="27" spans="1:12" s="108" customFormat="1" ht="15.5" x14ac:dyDescent="0.35">
      <c r="A27" s="132"/>
      <c r="B27" s="132"/>
      <c r="C27" s="132"/>
      <c r="D27" s="132"/>
      <c r="E27" s="132"/>
      <c r="F27" s="132"/>
      <c r="G27" s="132"/>
      <c r="H27" s="132"/>
      <c r="I27" s="132"/>
      <c r="J27" s="132"/>
      <c r="K27" s="132"/>
      <c r="L27" s="132"/>
    </row>
    <row r="28" spans="1:12" s="108" customFormat="1" ht="15.5" x14ac:dyDescent="0.35">
      <c r="A28" s="132"/>
      <c r="B28" s="132"/>
      <c r="C28" s="132"/>
      <c r="D28" s="132"/>
      <c r="E28" s="132"/>
      <c r="F28" s="132"/>
      <c r="G28" s="132"/>
      <c r="H28" s="132"/>
      <c r="I28" s="132"/>
      <c r="J28" s="132"/>
      <c r="K28" s="132"/>
      <c r="L28" s="132"/>
    </row>
    <row r="29" spans="1:12" s="108" customFormat="1" ht="15.5" x14ac:dyDescent="0.35">
      <c r="A29" s="132"/>
      <c r="B29" s="132"/>
      <c r="C29" s="132"/>
      <c r="D29" s="132"/>
      <c r="E29" s="132"/>
      <c r="F29" s="132"/>
      <c r="G29" s="132"/>
      <c r="H29" s="132"/>
      <c r="I29" s="132"/>
      <c r="J29" s="132"/>
      <c r="K29" s="132"/>
      <c r="L29" s="132"/>
    </row>
    <row r="30" spans="1:12" s="108" customFormat="1" ht="15.5" x14ac:dyDescent="0.35">
      <c r="A30" s="132"/>
      <c r="B30" s="132"/>
      <c r="C30" s="132"/>
      <c r="D30" s="132"/>
      <c r="E30" s="132"/>
      <c r="F30" s="132"/>
      <c r="G30" s="132"/>
      <c r="H30" s="132"/>
      <c r="I30" s="132"/>
      <c r="J30" s="132"/>
      <c r="K30" s="132"/>
      <c r="L30" s="132"/>
    </row>
    <row r="31" spans="1:12" s="108" customFormat="1" ht="15.5" x14ac:dyDescent="0.35">
      <c r="A31" s="132"/>
      <c r="B31" s="132"/>
      <c r="C31" s="132"/>
      <c r="D31" s="132"/>
      <c r="E31" s="132"/>
      <c r="F31" s="132"/>
      <c r="G31" s="132"/>
      <c r="H31" s="132"/>
      <c r="I31" s="132"/>
      <c r="J31" s="132"/>
      <c r="K31" s="132"/>
      <c r="L31" s="132"/>
    </row>
    <row r="32" spans="1:12" s="108" customFormat="1" ht="15.5" x14ac:dyDescent="0.35">
      <c r="A32" s="132"/>
      <c r="B32" s="132"/>
      <c r="C32" s="132"/>
      <c r="D32" s="132"/>
      <c r="E32" s="132"/>
      <c r="F32" s="132"/>
      <c r="G32" s="132"/>
      <c r="H32" s="132"/>
      <c r="I32" s="132"/>
      <c r="J32" s="132"/>
      <c r="K32" s="132"/>
      <c r="L32" s="132"/>
    </row>
    <row r="33" spans="1:12" s="108" customFormat="1" ht="15.5" x14ac:dyDescent="0.35">
      <c r="A33" s="132"/>
      <c r="B33" s="132"/>
      <c r="C33" s="132"/>
      <c r="D33" s="132"/>
      <c r="E33" s="132"/>
      <c r="F33" s="132"/>
      <c r="G33" s="132"/>
      <c r="H33" s="132"/>
      <c r="I33" s="132"/>
      <c r="J33" s="132"/>
      <c r="K33" s="132"/>
      <c r="L33" s="132"/>
    </row>
    <row r="34" spans="1:12" s="108" customFormat="1" ht="15.5" x14ac:dyDescent="0.35">
      <c r="A34" s="132"/>
      <c r="B34" s="132"/>
      <c r="C34" s="132"/>
      <c r="D34" s="132"/>
      <c r="E34" s="132"/>
      <c r="F34" s="132"/>
      <c r="G34" s="132"/>
      <c r="H34" s="132"/>
      <c r="I34" s="132"/>
      <c r="J34" s="132"/>
      <c r="K34" s="132"/>
      <c r="L34" s="132"/>
    </row>
    <row r="35" spans="1:12" s="108" customFormat="1" ht="15.5" x14ac:dyDescent="0.35">
      <c r="A35" s="132"/>
      <c r="B35" s="132"/>
      <c r="C35" s="132"/>
      <c r="D35" s="132"/>
      <c r="E35" s="132"/>
      <c r="F35" s="132"/>
      <c r="G35" s="132"/>
      <c r="H35" s="132"/>
      <c r="I35" s="132"/>
      <c r="J35" s="132"/>
      <c r="K35" s="132"/>
      <c r="L35" s="132"/>
    </row>
    <row r="36" spans="1:12" s="108" customFormat="1" ht="15.5" x14ac:dyDescent="0.35">
      <c r="A36" s="132"/>
      <c r="B36" s="132"/>
      <c r="C36" s="132"/>
      <c r="D36" s="132"/>
      <c r="E36" s="132"/>
      <c r="F36" s="132"/>
      <c r="G36" s="132"/>
      <c r="H36" s="132"/>
      <c r="I36" s="132"/>
      <c r="J36" s="132"/>
      <c r="K36" s="132"/>
      <c r="L36" s="132"/>
    </row>
    <row r="37" spans="1:12" s="108" customFormat="1" ht="15.5" x14ac:dyDescent="0.35">
      <c r="A37" s="132"/>
      <c r="B37" s="132"/>
      <c r="C37" s="132"/>
      <c r="D37" s="132"/>
      <c r="E37" s="132"/>
      <c r="F37" s="132"/>
      <c r="G37" s="132"/>
      <c r="H37" s="132"/>
      <c r="I37" s="132"/>
      <c r="J37" s="132"/>
      <c r="K37" s="132"/>
      <c r="L37" s="132"/>
    </row>
    <row r="38" spans="1:12" s="108" customFormat="1" ht="15.5" x14ac:dyDescent="0.35">
      <c r="A38" s="132"/>
      <c r="B38" s="132"/>
      <c r="C38" s="132"/>
      <c r="D38" s="132"/>
      <c r="E38" s="132"/>
      <c r="F38" s="132"/>
      <c r="G38" s="132"/>
      <c r="H38" s="132"/>
      <c r="I38" s="132"/>
      <c r="J38" s="132"/>
      <c r="K38" s="132"/>
      <c r="L38" s="132"/>
    </row>
    <row r="39" spans="1:12" s="108" customFormat="1" ht="15.5" x14ac:dyDescent="0.35">
      <c r="A39" s="132"/>
      <c r="B39" s="132"/>
      <c r="C39" s="132"/>
      <c r="D39" s="132"/>
      <c r="E39" s="132"/>
      <c r="F39" s="132"/>
      <c r="G39" s="132"/>
      <c r="H39" s="132"/>
      <c r="I39" s="132"/>
      <c r="J39" s="132"/>
      <c r="K39" s="132"/>
      <c r="L39" s="132"/>
    </row>
    <row r="40" spans="1:12" s="108" customFormat="1" ht="15.5" x14ac:dyDescent="0.35">
      <c r="A40" s="132"/>
      <c r="B40" s="132"/>
      <c r="C40" s="132"/>
      <c r="D40" s="132"/>
      <c r="E40" s="132"/>
      <c r="F40" s="132"/>
      <c r="G40" s="132"/>
      <c r="H40" s="132"/>
      <c r="I40" s="132"/>
      <c r="J40" s="132"/>
      <c r="K40" s="132"/>
      <c r="L40" s="132"/>
    </row>
    <row r="41" spans="1:12" s="108" customFormat="1" ht="15.5" x14ac:dyDescent="0.35">
      <c r="A41" s="132"/>
      <c r="B41" s="132"/>
      <c r="C41" s="132"/>
      <c r="D41" s="132"/>
      <c r="E41" s="132"/>
      <c r="F41" s="132"/>
      <c r="G41" s="132"/>
      <c r="H41" s="132"/>
      <c r="I41" s="132"/>
      <c r="J41" s="132"/>
      <c r="K41" s="132"/>
      <c r="L41" s="132"/>
    </row>
    <row r="42" spans="1:12" s="108" customFormat="1" ht="15.5" x14ac:dyDescent="0.35">
      <c r="A42" s="132"/>
      <c r="B42" s="132"/>
      <c r="C42" s="132"/>
      <c r="D42" s="132"/>
      <c r="E42" s="132"/>
      <c r="F42" s="132"/>
      <c r="G42" s="132"/>
      <c r="H42" s="132"/>
      <c r="I42" s="132"/>
      <c r="J42" s="132"/>
      <c r="K42" s="132"/>
      <c r="L42" s="132"/>
    </row>
    <row r="43" spans="1:12" s="108" customFormat="1" ht="15.5" x14ac:dyDescent="0.35">
      <c r="A43" s="132"/>
      <c r="B43" s="132"/>
      <c r="C43" s="132"/>
      <c r="D43" s="132"/>
      <c r="E43" s="132"/>
      <c r="F43" s="132"/>
      <c r="G43" s="132"/>
      <c r="H43" s="132"/>
      <c r="I43" s="132"/>
      <c r="J43" s="132"/>
      <c r="K43" s="132"/>
      <c r="L43" s="132"/>
    </row>
    <row r="44" spans="1:12" s="108" customFormat="1" ht="15.5" x14ac:dyDescent="0.35">
      <c r="A44" s="132"/>
      <c r="B44" s="132"/>
      <c r="C44" s="132"/>
      <c r="D44" s="132"/>
      <c r="E44" s="132"/>
      <c r="F44" s="132"/>
      <c r="G44" s="132"/>
      <c r="H44" s="132"/>
      <c r="I44" s="132"/>
      <c r="J44" s="132"/>
      <c r="K44" s="132"/>
      <c r="L44" s="132"/>
    </row>
    <row r="45" spans="1:12" s="108" customFormat="1" ht="15.5" x14ac:dyDescent="0.35">
      <c r="A45" s="132"/>
      <c r="B45" s="132"/>
      <c r="C45" s="132"/>
      <c r="D45" s="132"/>
      <c r="E45" s="132"/>
      <c r="F45" s="132"/>
      <c r="G45" s="132"/>
      <c r="H45" s="132"/>
      <c r="I45" s="132"/>
      <c r="J45" s="132"/>
      <c r="K45" s="132"/>
      <c r="L45" s="132"/>
    </row>
    <row r="46" spans="1:12" s="108" customFormat="1" ht="15.5" x14ac:dyDescent="0.35">
      <c r="A46" s="132"/>
      <c r="B46" s="132"/>
      <c r="C46" s="132"/>
      <c r="D46" s="132"/>
      <c r="E46" s="132"/>
      <c r="F46" s="132"/>
      <c r="G46" s="132"/>
      <c r="H46" s="132"/>
      <c r="I46" s="132"/>
      <c r="J46" s="132"/>
      <c r="K46" s="132"/>
      <c r="L46" s="132"/>
    </row>
    <row r="47" spans="1:12" s="108" customFormat="1" ht="15.5" x14ac:dyDescent="0.35">
      <c r="A47" s="132"/>
      <c r="B47" s="132"/>
      <c r="C47" s="132"/>
      <c r="D47" s="132"/>
      <c r="E47" s="132"/>
      <c r="F47" s="132"/>
      <c r="G47" s="132"/>
      <c r="H47" s="132"/>
      <c r="I47" s="132"/>
      <c r="J47" s="132"/>
      <c r="K47" s="132"/>
      <c r="L47" s="132"/>
    </row>
    <row r="48" spans="1:12" s="108" customFormat="1" ht="15.5" x14ac:dyDescent="0.35">
      <c r="A48" s="132"/>
      <c r="B48" s="132"/>
      <c r="C48" s="132"/>
      <c r="D48" s="132"/>
      <c r="E48" s="132"/>
      <c r="F48" s="132"/>
      <c r="G48" s="132"/>
      <c r="H48" s="132"/>
      <c r="I48" s="132"/>
      <c r="J48" s="132"/>
      <c r="K48" s="132"/>
      <c r="L48" s="132"/>
    </row>
    <row r="49" spans="1:12" s="108" customFormat="1" ht="15.5" x14ac:dyDescent="0.35">
      <c r="A49" s="132"/>
      <c r="B49" s="132"/>
      <c r="C49" s="132"/>
      <c r="D49" s="132"/>
      <c r="E49" s="132"/>
      <c r="F49" s="132"/>
      <c r="G49" s="132"/>
      <c r="H49" s="132"/>
      <c r="I49" s="132"/>
      <c r="J49" s="132"/>
      <c r="K49" s="132"/>
      <c r="L49" s="132"/>
    </row>
    <row r="50" spans="1:12" s="108" customFormat="1" ht="15.5" x14ac:dyDescent="0.35">
      <c r="A50" s="132"/>
      <c r="B50" s="132"/>
      <c r="C50" s="132"/>
      <c r="D50" s="132"/>
      <c r="E50" s="132"/>
      <c r="F50" s="132"/>
      <c r="G50" s="132"/>
      <c r="H50" s="132"/>
      <c r="I50" s="132"/>
      <c r="J50" s="132"/>
      <c r="K50" s="132"/>
      <c r="L50" s="132"/>
    </row>
    <row r="51" spans="1:12" s="108" customFormat="1" ht="15.5" x14ac:dyDescent="0.35">
      <c r="A51" s="132"/>
      <c r="B51" s="132"/>
      <c r="C51" s="132"/>
      <c r="D51" s="132"/>
      <c r="E51" s="132"/>
      <c r="F51" s="132"/>
      <c r="G51" s="132"/>
      <c r="H51" s="132"/>
      <c r="I51" s="132"/>
      <c r="J51" s="132"/>
      <c r="K51" s="132"/>
      <c r="L51" s="132"/>
    </row>
    <row r="52" spans="1:12" s="108" customFormat="1" ht="15.5" x14ac:dyDescent="0.35">
      <c r="A52" s="132"/>
      <c r="B52" s="132"/>
      <c r="C52" s="132"/>
      <c r="D52" s="132"/>
      <c r="E52" s="132"/>
      <c r="F52" s="132"/>
      <c r="G52" s="132"/>
      <c r="H52" s="132"/>
      <c r="I52" s="132"/>
      <c r="J52" s="132"/>
      <c r="K52" s="132"/>
      <c r="L52" s="132"/>
    </row>
    <row r="53" spans="1:12" s="108" customFormat="1" ht="15.5" x14ac:dyDescent="0.35">
      <c r="A53" s="132"/>
      <c r="B53" s="132"/>
      <c r="C53" s="132"/>
      <c r="D53" s="132"/>
      <c r="E53" s="132"/>
      <c r="F53" s="132"/>
      <c r="G53" s="132"/>
      <c r="H53" s="132"/>
      <c r="I53" s="132"/>
      <c r="J53" s="132"/>
      <c r="K53" s="132"/>
      <c r="L53" s="132"/>
    </row>
    <row r="54" spans="1:12" s="108" customFormat="1" ht="15.5" x14ac:dyDescent="0.35">
      <c r="A54" s="132"/>
      <c r="B54" s="132"/>
      <c r="C54" s="132"/>
      <c r="D54" s="132"/>
      <c r="E54" s="132"/>
      <c r="F54" s="132"/>
      <c r="G54" s="132"/>
      <c r="H54" s="132"/>
      <c r="I54" s="132"/>
      <c r="J54" s="132"/>
      <c r="K54" s="132"/>
      <c r="L54" s="132"/>
    </row>
    <row r="55" spans="1:12" s="108" customFormat="1" ht="15.5" x14ac:dyDescent="0.35">
      <c r="A55" s="132"/>
      <c r="B55" s="132"/>
      <c r="C55" s="132"/>
      <c r="D55" s="132"/>
      <c r="E55" s="132"/>
      <c r="F55" s="132"/>
      <c r="G55" s="132"/>
      <c r="H55" s="132"/>
      <c r="I55" s="132"/>
      <c r="J55" s="132"/>
      <c r="K55" s="132"/>
      <c r="L55" s="132"/>
    </row>
    <row r="56" spans="1:12" s="108" customFormat="1" ht="15.5" x14ac:dyDescent="0.35">
      <c r="A56" s="132"/>
      <c r="B56" s="132"/>
      <c r="C56" s="132"/>
      <c r="D56" s="132"/>
      <c r="E56" s="132"/>
      <c r="F56" s="132"/>
      <c r="G56" s="132"/>
      <c r="H56" s="132"/>
      <c r="I56" s="132"/>
      <c r="J56" s="132"/>
      <c r="K56" s="132"/>
      <c r="L56" s="132"/>
    </row>
    <row r="57" spans="1:12" s="108" customFormat="1" ht="15.5" x14ac:dyDescent="0.35">
      <c r="A57" s="132"/>
      <c r="B57" s="132"/>
      <c r="C57" s="132"/>
      <c r="D57" s="132"/>
      <c r="E57" s="132"/>
      <c r="F57" s="132"/>
      <c r="G57" s="132"/>
      <c r="H57" s="132"/>
      <c r="I57" s="132"/>
      <c r="J57" s="132"/>
      <c r="K57" s="132"/>
      <c r="L57" s="132"/>
    </row>
    <row r="58" spans="1:12" s="108" customFormat="1" ht="15.5" x14ac:dyDescent="0.35">
      <c r="A58" s="132"/>
      <c r="B58" s="132"/>
      <c r="C58" s="132"/>
      <c r="D58" s="132"/>
      <c r="E58" s="132"/>
      <c r="F58" s="132"/>
      <c r="G58" s="132"/>
      <c r="H58" s="132"/>
      <c r="I58" s="132"/>
      <c r="J58" s="132"/>
      <c r="K58" s="132"/>
      <c r="L58" s="132"/>
    </row>
    <row r="59" spans="1:12" s="108" customFormat="1" ht="15.5" x14ac:dyDescent="0.35">
      <c r="A59" s="132"/>
      <c r="B59" s="132"/>
      <c r="C59" s="132"/>
      <c r="D59" s="132"/>
      <c r="E59" s="132"/>
      <c r="F59" s="132"/>
      <c r="G59" s="132"/>
      <c r="H59" s="132"/>
      <c r="I59" s="132"/>
      <c r="J59" s="132"/>
      <c r="K59" s="132"/>
      <c r="L59" s="132"/>
    </row>
    <row r="60" spans="1:12" s="108" customFormat="1" ht="15.5" x14ac:dyDescent="0.35">
      <c r="A60" s="132"/>
      <c r="B60" s="132"/>
      <c r="C60" s="132"/>
      <c r="D60" s="132"/>
      <c r="E60" s="132"/>
      <c r="F60" s="132"/>
      <c r="G60" s="132"/>
      <c r="H60" s="132"/>
      <c r="I60" s="132"/>
      <c r="J60" s="132"/>
      <c r="K60" s="132"/>
      <c r="L60" s="132"/>
    </row>
    <row r="61" spans="1:12" s="108" customFormat="1" ht="15.5" x14ac:dyDescent="0.35">
      <c r="A61" s="132"/>
      <c r="B61" s="132"/>
      <c r="C61" s="132"/>
      <c r="D61" s="132"/>
      <c r="E61" s="132"/>
      <c r="F61" s="132"/>
      <c r="G61" s="132"/>
      <c r="H61" s="132"/>
      <c r="I61" s="132"/>
      <c r="J61" s="132"/>
      <c r="K61" s="132"/>
      <c r="L61" s="132"/>
    </row>
    <row r="62" spans="1:12" s="108" customFormat="1" ht="15.5" x14ac:dyDescent="0.35">
      <c r="A62" s="132"/>
      <c r="B62" s="132"/>
      <c r="C62" s="132"/>
      <c r="D62" s="132"/>
      <c r="E62" s="132"/>
      <c r="F62" s="132"/>
      <c r="G62" s="132"/>
      <c r="H62" s="132"/>
      <c r="I62" s="132"/>
      <c r="J62" s="132"/>
      <c r="K62" s="132"/>
      <c r="L62" s="132"/>
    </row>
    <row r="63" spans="1:12" s="108" customFormat="1" ht="15.5" x14ac:dyDescent="0.35">
      <c r="A63" s="132"/>
      <c r="B63" s="132"/>
      <c r="C63" s="132"/>
      <c r="D63" s="132"/>
      <c r="E63" s="132"/>
      <c r="F63" s="132"/>
      <c r="G63" s="132"/>
      <c r="H63" s="132"/>
      <c r="I63" s="132"/>
      <c r="J63" s="132"/>
      <c r="K63" s="132"/>
      <c r="L63" s="132"/>
    </row>
    <row r="64" spans="1:12" s="108" customFormat="1" ht="15.5" x14ac:dyDescent="0.35">
      <c r="A64" s="132"/>
      <c r="B64" s="132"/>
      <c r="C64" s="132"/>
      <c r="D64" s="132"/>
      <c r="E64" s="132"/>
      <c r="F64" s="132"/>
      <c r="G64" s="132"/>
      <c r="H64" s="132"/>
      <c r="I64" s="132"/>
      <c r="J64" s="132"/>
      <c r="K64" s="132"/>
      <c r="L64" s="132"/>
    </row>
    <row r="65" spans="1:12" s="108" customFormat="1" ht="15.5" x14ac:dyDescent="0.35">
      <c r="A65" s="132"/>
      <c r="B65" s="132"/>
      <c r="C65" s="132"/>
      <c r="D65" s="132"/>
      <c r="E65" s="132"/>
      <c r="F65" s="132"/>
      <c r="G65" s="132"/>
      <c r="H65" s="132"/>
      <c r="I65" s="132"/>
      <c r="J65" s="132"/>
      <c r="K65" s="132"/>
      <c r="L65" s="132"/>
    </row>
    <row r="66" spans="1:12" s="108" customFormat="1" ht="15.5" x14ac:dyDescent="0.35">
      <c r="A66" s="132"/>
      <c r="B66" s="132"/>
      <c r="C66" s="132"/>
      <c r="D66" s="132"/>
      <c r="E66" s="132"/>
      <c r="F66" s="132"/>
      <c r="G66" s="132"/>
      <c r="H66" s="132"/>
      <c r="I66" s="132"/>
      <c r="J66" s="132"/>
      <c r="K66" s="132"/>
      <c r="L66" s="132"/>
    </row>
    <row r="67" spans="1:12" s="108" customFormat="1" ht="15.5" x14ac:dyDescent="0.35">
      <c r="A67" s="132"/>
      <c r="B67" s="132"/>
      <c r="C67" s="132"/>
      <c r="D67" s="132"/>
      <c r="E67" s="132"/>
      <c r="F67" s="132"/>
      <c r="G67" s="132"/>
      <c r="H67" s="132"/>
      <c r="I67" s="132"/>
      <c r="J67" s="132"/>
      <c r="K67" s="132"/>
      <c r="L67" s="132"/>
    </row>
    <row r="68" spans="1:12" s="108" customFormat="1" ht="15.5" x14ac:dyDescent="0.35">
      <c r="A68" s="132"/>
      <c r="B68" s="132"/>
      <c r="C68" s="132"/>
      <c r="D68" s="132"/>
      <c r="E68" s="132"/>
      <c r="F68" s="132"/>
      <c r="G68" s="132"/>
      <c r="H68" s="132"/>
      <c r="I68" s="132"/>
      <c r="J68" s="132"/>
      <c r="K68" s="132"/>
      <c r="L68" s="132"/>
    </row>
    <row r="69" spans="1:12" s="108" customFormat="1" ht="15.5" x14ac:dyDescent="0.35">
      <c r="A69" s="132"/>
      <c r="B69" s="132"/>
      <c r="C69" s="132"/>
      <c r="D69" s="132"/>
      <c r="E69" s="132"/>
      <c r="F69" s="132"/>
      <c r="G69" s="132"/>
      <c r="H69" s="132"/>
      <c r="I69" s="132"/>
      <c r="J69" s="132"/>
      <c r="K69" s="132"/>
      <c r="L69" s="132"/>
    </row>
    <row r="70" spans="1:12" s="108" customFormat="1" ht="15.5" x14ac:dyDescent="0.35">
      <c r="A70" s="132"/>
      <c r="B70" s="132"/>
      <c r="C70" s="132"/>
      <c r="D70" s="132"/>
      <c r="E70" s="132"/>
      <c r="F70" s="132"/>
      <c r="G70" s="132"/>
      <c r="H70" s="132"/>
      <c r="I70" s="132"/>
      <c r="J70" s="132"/>
      <c r="K70" s="132"/>
      <c r="L70" s="132"/>
    </row>
    <row r="71" spans="1:12" s="108" customFormat="1" ht="15.5" x14ac:dyDescent="0.35">
      <c r="A71" s="132"/>
      <c r="B71" s="132"/>
      <c r="C71" s="132"/>
      <c r="D71" s="132"/>
      <c r="E71" s="132"/>
      <c r="F71" s="132"/>
      <c r="G71" s="132"/>
      <c r="H71" s="132"/>
      <c r="I71" s="132"/>
      <c r="J71" s="132"/>
      <c r="K71" s="132"/>
      <c r="L71" s="132"/>
    </row>
    <row r="72" spans="1:12" s="108" customFormat="1" ht="15.5" x14ac:dyDescent="0.35">
      <c r="A72" s="132"/>
      <c r="B72" s="132"/>
      <c r="C72" s="132"/>
      <c r="D72" s="132"/>
      <c r="E72" s="132"/>
      <c r="F72" s="132"/>
      <c r="G72" s="132"/>
      <c r="H72" s="132"/>
      <c r="I72" s="132"/>
      <c r="J72" s="132"/>
      <c r="K72" s="132"/>
      <c r="L72" s="132"/>
    </row>
    <row r="73" spans="1:12" s="108" customFormat="1" ht="15.5" x14ac:dyDescent="0.35">
      <c r="A73" s="132"/>
      <c r="B73" s="132"/>
      <c r="C73" s="132"/>
      <c r="D73" s="132"/>
      <c r="E73" s="132"/>
      <c r="F73" s="132"/>
      <c r="G73" s="132"/>
      <c r="H73" s="132"/>
      <c r="I73" s="132"/>
      <c r="J73" s="132"/>
      <c r="K73" s="132"/>
      <c r="L73" s="132"/>
    </row>
    <row r="74" spans="1:12" s="108" customFormat="1" ht="15.5" x14ac:dyDescent="0.35">
      <c r="A74" s="132"/>
      <c r="B74" s="132"/>
      <c r="C74" s="132"/>
      <c r="D74" s="132"/>
      <c r="E74" s="132"/>
      <c r="F74" s="132"/>
      <c r="G74" s="132"/>
      <c r="H74" s="132"/>
      <c r="I74" s="132"/>
      <c r="J74" s="132"/>
      <c r="K74" s="132"/>
      <c r="L74" s="132"/>
    </row>
    <row r="75" spans="1:12" s="108" customFormat="1" ht="15.5" x14ac:dyDescent="0.35">
      <c r="A75" s="132"/>
      <c r="B75" s="132"/>
      <c r="C75" s="132"/>
      <c r="D75" s="132"/>
      <c r="E75" s="132"/>
      <c r="F75" s="132"/>
      <c r="G75" s="132"/>
      <c r="H75" s="132"/>
      <c r="I75" s="132"/>
      <c r="J75" s="132"/>
      <c r="K75" s="132"/>
      <c r="L75" s="132"/>
    </row>
    <row r="76" spans="1:12" s="108" customFormat="1" ht="15.5" x14ac:dyDescent="0.35">
      <c r="A76" s="132"/>
      <c r="B76" s="132"/>
      <c r="C76" s="132"/>
      <c r="D76" s="132"/>
      <c r="E76" s="132"/>
      <c r="F76" s="132"/>
      <c r="G76" s="132"/>
      <c r="H76" s="132"/>
      <c r="I76" s="132"/>
      <c r="J76" s="132"/>
      <c r="K76" s="132"/>
      <c r="L76" s="132"/>
    </row>
    <row r="77" spans="1:12" s="108" customFormat="1" ht="15.5" x14ac:dyDescent="0.35">
      <c r="A77" s="132"/>
      <c r="B77" s="132"/>
      <c r="C77" s="132"/>
      <c r="D77" s="132"/>
      <c r="E77" s="132"/>
      <c r="F77" s="132"/>
      <c r="G77" s="132"/>
      <c r="H77" s="132"/>
      <c r="I77" s="132"/>
      <c r="J77" s="132"/>
      <c r="K77" s="132"/>
      <c r="L77" s="132"/>
    </row>
    <row r="78" spans="1:12" s="108" customFormat="1" ht="15.5" x14ac:dyDescent="0.35">
      <c r="A78" s="132"/>
      <c r="B78" s="132"/>
      <c r="C78" s="132"/>
      <c r="D78" s="132"/>
      <c r="E78" s="132"/>
      <c r="F78" s="132"/>
      <c r="G78" s="132"/>
      <c r="H78" s="132"/>
      <c r="I78" s="132"/>
      <c r="J78" s="132"/>
      <c r="K78" s="132"/>
      <c r="L78" s="132"/>
    </row>
    <row r="79" spans="1:12" s="108" customFormat="1" ht="15.5" x14ac:dyDescent="0.35">
      <c r="A79" s="132"/>
      <c r="B79" s="132"/>
      <c r="C79" s="132"/>
      <c r="D79" s="132"/>
      <c r="E79" s="132"/>
      <c r="F79" s="132"/>
      <c r="G79" s="132"/>
      <c r="H79" s="132"/>
      <c r="I79" s="132"/>
      <c r="J79" s="132"/>
      <c r="K79" s="132"/>
      <c r="L79" s="132"/>
    </row>
    <row r="80" spans="1:12" s="108" customFormat="1" ht="15.5" x14ac:dyDescent="0.35">
      <c r="A80" s="132"/>
      <c r="B80" s="132"/>
      <c r="C80" s="132"/>
      <c r="D80" s="132"/>
      <c r="E80" s="132"/>
      <c r="F80" s="132"/>
      <c r="G80" s="132"/>
      <c r="H80" s="132"/>
      <c r="I80" s="132"/>
      <c r="J80" s="132"/>
      <c r="K80" s="132"/>
      <c r="L80" s="132"/>
    </row>
    <row r="81" spans="1:12" s="108" customFormat="1" ht="15.5" x14ac:dyDescent="0.35">
      <c r="A81" s="132"/>
      <c r="B81" s="132"/>
      <c r="C81" s="132"/>
      <c r="D81" s="132"/>
      <c r="E81" s="132"/>
      <c r="F81" s="132"/>
      <c r="G81" s="132"/>
      <c r="H81" s="132"/>
      <c r="I81" s="132"/>
      <c r="J81" s="132"/>
      <c r="K81" s="132"/>
      <c r="L81" s="132"/>
    </row>
    <row r="82" spans="1:12" s="108" customFormat="1" ht="15.5" x14ac:dyDescent="0.35">
      <c r="A82" s="132"/>
      <c r="B82" s="132"/>
      <c r="C82" s="132"/>
      <c r="D82" s="132"/>
      <c r="E82" s="132"/>
      <c r="F82" s="132"/>
      <c r="G82" s="132"/>
      <c r="H82" s="132"/>
      <c r="I82" s="132"/>
      <c r="J82" s="132"/>
      <c r="K82" s="132"/>
      <c r="L82" s="132"/>
    </row>
    <row r="83" spans="1:12" s="108" customFormat="1" ht="15.5" x14ac:dyDescent="0.35">
      <c r="A83" s="132"/>
      <c r="B83" s="132"/>
      <c r="C83" s="132"/>
      <c r="D83" s="132"/>
      <c r="E83" s="132"/>
      <c r="F83" s="132"/>
      <c r="G83" s="132"/>
      <c r="H83" s="132"/>
      <c r="I83" s="132"/>
      <c r="J83" s="132"/>
      <c r="K83" s="132"/>
      <c r="L83" s="132"/>
    </row>
    <row r="84" spans="1:12" s="108" customFormat="1" ht="15.5" x14ac:dyDescent="0.35">
      <c r="A84" s="132"/>
      <c r="B84" s="132"/>
      <c r="C84" s="132"/>
      <c r="D84" s="132"/>
      <c r="E84" s="132"/>
      <c r="F84" s="132"/>
      <c r="G84" s="132"/>
      <c r="H84" s="132"/>
      <c r="I84" s="132"/>
      <c r="J84" s="132"/>
      <c r="K84" s="132"/>
      <c r="L84" s="132"/>
    </row>
    <row r="85" spans="1:12" s="108" customFormat="1" ht="15.5" x14ac:dyDescent="0.35">
      <c r="A85" s="132"/>
      <c r="B85" s="132"/>
      <c r="C85" s="132"/>
      <c r="D85" s="132"/>
      <c r="E85" s="132"/>
      <c r="F85" s="132"/>
      <c r="G85" s="132"/>
      <c r="H85" s="132"/>
      <c r="I85" s="132"/>
      <c r="J85" s="132"/>
      <c r="K85" s="132"/>
      <c r="L85" s="132"/>
    </row>
    <row r="86" spans="1:12" s="108" customFormat="1" ht="15.5" x14ac:dyDescent="0.35">
      <c r="A86" s="132"/>
      <c r="B86" s="132"/>
      <c r="C86" s="132"/>
      <c r="D86" s="132"/>
      <c r="E86" s="132"/>
      <c r="F86" s="132"/>
      <c r="G86" s="132"/>
      <c r="H86" s="132"/>
      <c r="I86" s="132"/>
      <c r="J86" s="132"/>
      <c r="K86" s="132"/>
      <c r="L86" s="132"/>
    </row>
    <row r="87" spans="1:12" s="108" customFormat="1" ht="15.5" x14ac:dyDescent="0.35">
      <c r="A87" s="132"/>
      <c r="B87" s="132"/>
      <c r="C87" s="132"/>
      <c r="D87" s="132"/>
      <c r="E87" s="132"/>
      <c r="F87" s="132"/>
      <c r="G87" s="132"/>
      <c r="H87" s="132"/>
      <c r="I87" s="132"/>
      <c r="J87" s="132"/>
      <c r="K87" s="132"/>
      <c r="L87" s="132"/>
    </row>
    <row r="88" spans="1:12" s="108" customFormat="1" ht="15.5" x14ac:dyDescent="0.35">
      <c r="A88" s="132"/>
      <c r="B88" s="132"/>
      <c r="C88" s="132"/>
      <c r="D88" s="132"/>
      <c r="E88" s="132"/>
      <c r="F88" s="132"/>
      <c r="G88" s="132"/>
      <c r="H88" s="132"/>
      <c r="I88" s="132"/>
      <c r="J88" s="132"/>
      <c r="K88" s="132"/>
      <c r="L88" s="132"/>
    </row>
    <row r="89" spans="1:12" s="108" customFormat="1" ht="15.5" x14ac:dyDescent="0.35">
      <c r="A89" s="132"/>
      <c r="B89" s="132"/>
      <c r="C89" s="132"/>
      <c r="D89" s="132"/>
      <c r="E89" s="132"/>
      <c r="F89" s="132"/>
      <c r="G89" s="132"/>
      <c r="H89" s="132"/>
      <c r="I89" s="132"/>
      <c r="J89" s="132"/>
      <c r="K89" s="132"/>
      <c r="L89" s="132"/>
    </row>
    <row r="90" spans="1:12" s="108" customFormat="1" ht="15.5" x14ac:dyDescent="0.35">
      <c r="A90" s="132"/>
      <c r="B90" s="132"/>
      <c r="C90" s="132"/>
      <c r="D90" s="132"/>
      <c r="E90" s="132"/>
      <c r="F90" s="132"/>
      <c r="G90" s="132"/>
      <c r="H90" s="132"/>
      <c r="I90" s="132"/>
      <c r="J90" s="132"/>
      <c r="K90" s="132"/>
      <c r="L90" s="132"/>
    </row>
    <row r="91" spans="1:12" s="108" customFormat="1" ht="15.5" x14ac:dyDescent="0.35">
      <c r="A91" s="132"/>
      <c r="B91" s="132"/>
      <c r="C91" s="132"/>
      <c r="D91" s="132"/>
      <c r="E91" s="132"/>
      <c r="F91" s="132"/>
      <c r="G91" s="132"/>
      <c r="H91" s="132"/>
      <c r="I91" s="132"/>
      <c r="J91" s="132"/>
      <c r="K91" s="132"/>
      <c r="L91" s="132"/>
    </row>
    <row r="92" spans="1:12" s="108" customFormat="1" ht="15.5" x14ac:dyDescent="0.35">
      <c r="A92" s="132"/>
      <c r="B92" s="132"/>
      <c r="C92" s="132"/>
      <c r="D92" s="132"/>
      <c r="E92" s="132"/>
      <c r="F92" s="132"/>
      <c r="G92" s="132"/>
      <c r="H92" s="132"/>
      <c r="I92" s="132"/>
      <c r="J92" s="132"/>
      <c r="K92" s="132"/>
      <c r="L92" s="132"/>
    </row>
    <row r="93" spans="1:12" s="108" customFormat="1" ht="15.5" x14ac:dyDescent="0.35">
      <c r="A93" s="132"/>
      <c r="B93" s="132"/>
      <c r="C93" s="132"/>
      <c r="D93" s="132"/>
      <c r="E93" s="132"/>
      <c r="F93" s="132"/>
      <c r="G93" s="132"/>
      <c r="H93" s="132"/>
      <c r="I93" s="132"/>
      <c r="J93" s="132"/>
      <c r="K93" s="132"/>
      <c r="L93" s="132"/>
    </row>
    <row r="94" spans="1:12" s="108" customFormat="1" ht="15.5" x14ac:dyDescent="0.35">
      <c r="A94" s="132"/>
      <c r="B94" s="132"/>
      <c r="C94" s="132"/>
      <c r="D94" s="132"/>
      <c r="E94" s="132"/>
      <c r="F94" s="132"/>
      <c r="G94" s="132"/>
      <c r="H94" s="132"/>
      <c r="I94" s="132"/>
      <c r="J94" s="132"/>
      <c r="K94" s="132"/>
      <c r="L94" s="132"/>
    </row>
    <row r="95" spans="1:12" s="108" customFormat="1" ht="15.5" x14ac:dyDescent="0.35">
      <c r="A95" s="132"/>
      <c r="B95" s="132"/>
      <c r="C95" s="132"/>
      <c r="D95" s="132"/>
      <c r="E95" s="132"/>
      <c r="F95" s="132"/>
      <c r="G95" s="132"/>
      <c r="H95" s="132"/>
      <c r="I95" s="132"/>
      <c r="J95" s="132"/>
      <c r="K95" s="132"/>
      <c r="L95" s="132"/>
    </row>
    <row r="96" spans="1:12" s="108" customFormat="1" ht="15.5" x14ac:dyDescent="0.35">
      <c r="A96" s="132"/>
      <c r="B96" s="132"/>
      <c r="C96" s="132"/>
      <c r="D96" s="132"/>
      <c r="E96" s="132"/>
      <c r="F96" s="132"/>
      <c r="G96" s="132"/>
      <c r="H96" s="132"/>
      <c r="I96" s="132"/>
      <c r="J96" s="132"/>
      <c r="K96" s="132"/>
      <c r="L96" s="132"/>
    </row>
    <row r="97" spans="1:12" s="108" customFormat="1" ht="15.5" x14ac:dyDescent="0.35">
      <c r="A97" s="132"/>
      <c r="B97" s="132"/>
      <c r="C97" s="132"/>
      <c r="D97" s="132"/>
      <c r="E97" s="132"/>
      <c r="F97" s="132"/>
      <c r="G97" s="132"/>
      <c r="H97" s="132"/>
      <c r="I97" s="132"/>
      <c r="J97" s="132"/>
      <c r="K97" s="132"/>
      <c r="L97" s="132"/>
    </row>
    <row r="98" spans="1:12" s="108" customFormat="1" ht="15.5" x14ac:dyDescent="0.35">
      <c r="A98" s="132"/>
      <c r="B98" s="132"/>
      <c r="C98" s="132"/>
      <c r="D98" s="132"/>
      <c r="E98" s="132"/>
      <c r="F98" s="132"/>
      <c r="G98" s="132"/>
      <c r="H98" s="132"/>
      <c r="I98" s="132"/>
      <c r="J98" s="132"/>
      <c r="K98" s="132"/>
      <c r="L98" s="132"/>
    </row>
    <row r="99" spans="1:12" s="108" customFormat="1" ht="15.5" x14ac:dyDescent="0.35">
      <c r="A99" s="132"/>
      <c r="B99" s="132"/>
      <c r="C99" s="132"/>
      <c r="D99" s="132"/>
      <c r="E99" s="132"/>
      <c r="F99" s="132"/>
      <c r="G99" s="132"/>
      <c r="H99" s="132"/>
      <c r="I99" s="132"/>
      <c r="J99" s="132"/>
      <c r="K99" s="132"/>
      <c r="L99" s="132"/>
    </row>
    <row r="100" spans="1:12" s="108" customFormat="1" ht="15.5" x14ac:dyDescent="0.35">
      <c r="A100" s="132"/>
      <c r="B100" s="132"/>
      <c r="C100" s="132"/>
      <c r="D100" s="132"/>
      <c r="E100" s="132"/>
      <c r="F100" s="132"/>
      <c r="G100" s="132"/>
      <c r="H100" s="132"/>
      <c r="I100" s="132"/>
      <c r="J100" s="132"/>
      <c r="K100" s="132"/>
      <c r="L100" s="132"/>
    </row>
    <row r="101" spans="1:12" s="108" customFormat="1" ht="15.5" x14ac:dyDescent="0.35">
      <c r="A101" s="132"/>
      <c r="B101" s="132"/>
      <c r="C101" s="132"/>
      <c r="D101" s="132"/>
      <c r="E101" s="132"/>
      <c r="F101" s="132"/>
      <c r="G101" s="132"/>
      <c r="H101" s="132"/>
      <c r="I101" s="132"/>
      <c r="J101" s="132"/>
      <c r="K101" s="132"/>
      <c r="L101" s="132"/>
    </row>
    <row r="102" spans="1:12" s="108" customFormat="1" ht="15.5" x14ac:dyDescent="0.35">
      <c r="A102" s="132"/>
      <c r="B102" s="132"/>
      <c r="C102" s="132"/>
      <c r="D102" s="132"/>
      <c r="E102" s="132"/>
      <c r="F102" s="132"/>
      <c r="G102" s="132"/>
      <c r="H102" s="132"/>
      <c r="I102" s="132"/>
      <c r="J102" s="132"/>
      <c r="K102" s="132"/>
      <c r="L102" s="132"/>
    </row>
    <row r="103" spans="1:12" s="108" customFormat="1" ht="15.5" x14ac:dyDescent="0.35">
      <c r="A103" s="132"/>
      <c r="B103" s="132"/>
      <c r="C103" s="132"/>
      <c r="D103" s="132"/>
      <c r="E103" s="132"/>
      <c r="F103" s="132"/>
      <c r="G103" s="132"/>
      <c r="H103" s="132"/>
      <c r="I103" s="132"/>
      <c r="J103" s="132"/>
      <c r="K103" s="132"/>
      <c r="L103" s="132"/>
    </row>
    <row r="104" spans="1:12" s="108" customFormat="1" ht="15.5" x14ac:dyDescent="0.35">
      <c r="A104" s="132"/>
      <c r="B104" s="132"/>
      <c r="C104" s="132"/>
      <c r="D104" s="132"/>
      <c r="E104" s="132"/>
      <c r="F104" s="132"/>
      <c r="G104" s="132"/>
      <c r="H104" s="132"/>
      <c r="I104" s="132"/>
      <c r="J104" s="132"/>
      <c r="K104" s="132"/>
      <c r="L104" s="132"/>
    </row>
    <row r="105" spans="1:12" s="108" customFormat="1" ht="15.5" x14ac:dyDescent="0.35">
      <c r="A105" s="132"/>
      <c r="B105" s="132"/>
      <c r="C105" s="132"/>
      <c r="D105" s="132"/>
      <c r="E105" s="132"/>
      <c r="F105" s="132"/>
      <c r="G105" s="132"/>
      <c r="H105" s="132"/>
      <c r="I105" s="132"/>
      <c r="J105" s="132"/>
      <c r="K105" s="132"/>
      <c r="L105" s="132"/>
    </row>
    <row r="106" spans="1:12" s="108" customFormat="1" ht="15.5" x14ac:dyDescent="0.35">
      <c r="A106" s="132"/>
      <c r="B106" s="132"/>
      <c r="C106" s="132"/>
      <c r="D106" s="132"/>
      <c r="E106" s="132"/>
      <c r="F106" s="132"/>
      <c r="G106" s="132"/>
      <c r="H106" s="132"/>
      <c r="I106" s="132"/>
      <c r="J106" s="132"/>
      <c r="K106" s="132"/>
      <c r="L106" s="132"/>
    </row>
    <row r="107" spans="1:12" s="108" customFormat="1" ht="15.5" x14ac:dyDescent="0.35">
      <c r="A107" s="132"/>
      <c r="B107" s="132"/>
      <c r="C107" s="132"/>
      <c r="D107" s="132"/>
      <c r="E107" s="132"/>
      <c r="F107" s="132"/>
      <c r="G107" s="132"/>
      <c r="H107" s="132"/>
      <c r="I107" s="132"/>
      <c r="J107" s="132"/>
      <c r="K107" s="132"/>
      <c r="L107" s="132"/>
    </row>
    <row r="108" spans="1:12" s="108" customFormat="1" ht="15.5" x14ac:dyDescent="0.35">
      <c r="A108" s="132"/>
      <c r="B108" s="132"/>
      <c r="C108" s="132"/>
      <c r="D108" s="132"/>
      <c r="E108" s="132"/>
      <c r="F108" s="132"/>
      <c r="G108" s="132"/>
      <c r="H108" s="132"/>
      <c r="I108" s="132"/>
      <c r="J108" s="132"/>
      <c r="K108" s="132"/>
      <c r="L108" s="132"/>
    </row>
    <row r="109" spans="1:12" s="108" customFormat="1" ht="15.5" x14ac:dyDescent="0.35">
      <c r="A109" s="132"/>
      <c r="B109" s="132"/>
      <c r="C109" s="132"/>
      <c r="D109" s="132"/>
      <c r="E109" s="132"/>
      <c r="F109" s="132"/>
      <c r="G109" s="132"/>
      <c r="H109" s="132"/>
      <c r="I109" s="132"/>
      <c r="J109" s="132"/>
      <c r="K109" s="132"/>
      <c r="L109" s="132"/>
    </row>
    <row r="110" spans="1:12" s="108" customFormat="1" ht="15.5" x14ac:dyDescent="0.35">
      <c r="A110" s="132"/>
      <c r="B110" s="132"/>
      <c r="C110" s="132"/>
      <c r="D110" s="132"/>
      <c r="E110" s="132"/>
      <c r="F110" s="132"/>
      <c r="G110" s="132"/>
      <c r="H110" s="132"/>
      <c r="I110" s="132"/>
      <c r="J110" s="132"/>
      <c r="K110" s="132"/>
      <c r="L110" s="132"/>
    </row>
    <row r="111" spans="1:12" s="108" customFormat="1" ht="15.5" x14ac:dyDescent="0.35">
      <c r="A111" s="132"/>
      <c r="B111" s="132"/>
      <c r="C111" s="132"/>
      <c r="D111" s="132"/>
      <c r="E111" s="132"/>
      <c r="F111" s="132"/>
      <c r="G111" s="132"/>
      <c r="H111" s="132"/>
      <c r="I111" s="132"/>
      <c r="J111" s="132"/>
      <c r="K111" s="132"/>
      <c r="L111" s="132"/>
    </row>
    <row r="112" spans="1:12" s="108" customFormat="1" ht="15.5" x14ac:dyDescent="0.35">
      <c r="A112" s="132"/>
      <c r="B112" s="132"/>
      <c r="C112" s="132"/>
      <c r="D112" s="132"/>
      <c r="E112" s="132"/>
      <c r="F112" s="132"/>
      <c r="G112" s="132"/>
      <c r="H112" s="132"/>
      <c r="I112" s="132"/>
      <c r="J112" s="132"/>
      <c r="K112" s="132"/>
      <c r="L112" s="132"/>
    </row>
    <row r="113" spans="1:12" s="108" customFormat="1" ht="15.5" x14ac:dyDescent="0.35">
      <c r="A113" s="132"/>
      <c r="B113" s="132"/>
      <c r="C113" s="132"/>
      <c r="D113" s="132"/>
      <c r="E113" s="132"/>
      <c r="F113" s="132"/>
      <c r="G113" s="132"/>
      <c r="H113" s="132"/>
      <c r="I113" s="132"/>
      <c r="J113" s="132"/>
      <c r="K113" s="132"/>
      <c r="L113" s="132"/>
    </row>
    <row r="114" spans="1:12" s="108" customFormat="1" ht="15.5" x14ac:dyDescent="0.35">
      <c r="A114" s="132"/>
      <c r="B114" s="132"/>
      <c r="C114" s="132"/>
      <c r="D114" s="132"/>
      <c r="E114" s="132"/>
      <c r="F114" s="132"/>
      <c r="G114" s="132"/>
      <c r="H114" s="132"/>
      <c r="I114" s="132"/>
      <c r="J114" s="132"/>
      <c r="K114" s="132"/>
      <c r="L114" s="132"/>
    </row>
    <row r="115" spans="1:12" s="108" customFormat="1" ht="15.5" x14ac:dyDescent="0.35">
      <c r="A115" s="132"/>
      <c r="B115" s="132"/>
      <c r="C115" s="132"/>
      <c r="D115" s="132"/>
      <c r="E115" s="132"/>
      <c r="F115" s="132"/>
      <c r="G115" s="132"/>
      <c r="H115" s="132"/>
      <c r="I115" s="132"/>
      <c r="J115" s="132"/>
      <c r="K115" s="132"/>
      <c r="L115" s="132"/>
    </row>
    <row r="116" spans="1:12" s="108" customFormat="1" ht="15.5" x14ac:dyDescent="0.35">
      <c r="A116" s="132"/>
      <c r="B116" s="132"/>
      <c r="C116" s="132"/>
      <c r="D116" s="132"/>
      <c r="E116" s="132"/>
      <c r="F116" s="132"/>
      <c r="G116" s="132"/>
      <c r="H116" s="132"/>
      <c r="I116" s="132"/>
      <c r="J116" s="132"/>
      <c r="K116" s="132"/>
      <c r="L116" s="132"/>
    </row>
    <row r="117" spans="1:12" s="108" customFormat="1" ht="15.5" x14ac:dyDescent="0.35">
      <c r="A117" s="132"/>
      <c r="B117" s="132"/>
      <c r="C117" s="132"/>
      <c r="D117" s="132"/>
      <c r="E117" s="132"/>
      <c r="F117" s="132"/>
      <c r="G117" s="132"/>
      <c r="H117" s="132"/>
      <c r="I117" s="132"/>
      <c r="J117" s="132"/>
      <c r="K117" s="132"/>
      <c r="L117" s="132"/>
    </row>
    <row r="118" spans="1:12" s="108" customFormat="1" ht="15.5" x14ac:dyDescent="0.35">
      <c r="A118" s="132"/>
      <c r="B118" s="132"/>
      <c r="C118" s="132"/>
      <c r="D118" s="132"/>
      <c r="E118" s="132"/>
      <c r="F118" s="132"/>
      <c r="G118" s="132"/>
      <c r="H118" s="132"/>
      <c r="I118" s="132"/>
      <c r="J118" s="132"/>
      <c r="K118" s="132"/>
      <c r="L118" s="132"/>
    </row>
    <row r="119" spans="1:12" s="108" customFormat="1" ht="15.5" x14ac:dyDescent="0.35">
      <c r="A119" s="132"/>
      <c r="B119" s="132"/>
      <c r="C119" s="132"/>
      <c r="D119" s="132"/>
      <c r="E119" s="132"/>
      <c r="F119" s="132"/>
      <c r="G119" s="132"/>
      <c r="H119" s="132"/>
      <c r="I119" s="132"/>
      <c r="J119" s="132"/>
      <c r="K119" s="132"/>
      <c r="L119" s="132"/>
    </row>
    <row r="120" spans="1:12" s="108" customFormat="1" ht="15.5" x14ac:dyDescent="0.35">
      <c r="A120" s="132"/>
      <c r="B120" s="132"/>
      <c r="C120" s="132"/>
      <c r="D120" s="132"/>
      <c r="E120" s="132"/>
      <c r="F120" s="132"/>
      <c r="G120" s="132"/>
      <c r="H120" s="132"/>
      <c r="I120" s="132"/>
      <c r="J120" s="132"/>
      <c r="K120" s="132"/>
      <c r="L120" s="132"/>
    </row>
    <row r="121" spans="1:12" s="108" customFormat="1" ht="15.5" x14ac:dyDescent="0.35">
      <c r="A121" s="132"/>
      <c r="B121" s="132"/>
      <c r="C121" s="132"/>
      <c r="D121" s="132"/>
      <c r="E121" s="132"/>
      <c r="F121" s="132"/>
      <c r="G121" s="132"/>
      <c r="H121" s="132"/>
      <c r="I121" s="132"/>
      <c r="J121" s="132"/>
      <c r="K121" s="132"/>
      <c r="L121" s="132"/>
    </row>
    <row r="122" spans="1:12" s="108" customFormat="1" ht="15.5" x14ac:dyDescent="0.35">
      <c r="A122" s="132"/>
      <c r="B122" s="132"/>
      <c r="C122" s="132"/>
      <c r="D122" s="132"/>
      <c r="E122" s="132"/>
      <c r="F122" s="132"/>
      <c r="G122" s="132"/>
      <c r="H122" s="132"/>
      <c r="I122" s="132"/>
      <c r="J122" s="132"/>
      <c r="K122" s="132"/>
      <c r="L122" s="132"/>
    </row>
    <row r="123" spans="1:12" s="108" customFormat="1" ht="15.5" x14ac:dyDescent="0.35">
      <c r="A123" s="132"/>
      <c r="B123" s="132"/>
      <c r="C123" s="132"/>
      <c r="D123" s="132"/>
      <c r="E123" s="132"/>
      <c r="F123" s="132"/>
      <c r="G123" s="132"/>
      <c r="H123" s="132"/>
      <c r="I123" s="132"/>
      <c r="J123" s="132"/>
      <c r="K123" s="132"/>
      <c r="L123" s="132"/>
    </row>
    <row r="124" spans="1:12" s="108" customFormat="1" ht="15.5" x14ac:dyDescent="0.35">
      <c r="A124" s="132"/>
      <c r="B124" s="132"/>
      <c r="C124" s="132"/>
      <c r="D124" s="132"/>
      <c r="E124" s="132"/>
      <c r="F124" s="132"/>
      <c r="G124" s="132"/>
      <c r="H124" s="132"/>
      <c r="I124" s="132"/>
      <c r="J124" s="132"/>
      <c r="K124" s="132"/>
      <c r="L124" s="132"/>
    </row>
    <row r="125" spans="1:12" s="108" customFormat="1" ht="15.5" x14ac:dyDescent="0.35">
      <c r="A125" s="132"/>
      <c r="B125" s="132"/>
      <c r="C125" s="132"/>
      <c r="D125" s="132"/>
      <c r="E125" s="132"/>
      <c r="F125" s="132"/>
      <c r="G125" s="132"/>
      <c r="H125" s="132"/>
      <c r="I125" s="132"/>
      <c r="J125" s="132"/>
      <c r="K125" s="132"/>
      <c r="L125" s="132"/>
    </row>
    <row r="126" spans="1:12" s="108" customFormat="1" ht="15.5" x14ac:dyDescent="0.35">
      <c r="A126" s="132"/>
      <c r="B126" s="132"/>
      <c r="C126" s="132"/>
      <c r="D126" s="132"/>
      <c r="E126" s="132"/>
      <c r="F126" s="132"/>
      <c r="G126" s="132"/>
      <c r="H126" s="132"/>
      <c r="I126" s="132"/>
      <c r="J126" s="132"/>
      <c r="K126" s="132"/>
      <c r="L126" s="132"/>
    </row>
    <row r="127" spans="1:12" s="108" customFormat="1" ht="15.5" x14ac:dyDescent="0.35">
      <c r="A127" s="132"/>
      <c r="B127" s="132"/>
      <c r="C127" s="132"/>
      <c r="D127" s="132"/>
      <c r="E127" s="132"/>
      <c r="F127" s="132"/>
      <c r="G127" s="132"/>
      <c r="H127" s="132"/>
      <c r="I127" s="132"/>
      <c r="J127" s="132"/>
      <c r="K127" s="132"/>
      <c r="L127" s="132"/>
    </row>
    <row r="128" spans="1:12" s="108" customFormat="1" ht="15.5" x14ac:dyDescent="0.35">
      <c r="A128" s="132"/>
      <c r="B128" s="132"/>
      <c r="C128" s="132"/>
      <c r="D128" s="132"/>
      <c r="E128" s="132"/>
      <c r="F128" s="132"/>
      <c r="G128" s="132"/>
      <c r="H128" s="132"/>
      <c r="I128" s="132"/>
      <c r="J128" s="132"/>
      <c r="K128" s="132"/>
      <c r="L128" s="132"/>
    </row>
    <row r="129" spans="1:12" s="108" customFormat="1" ht="15.5" x14ac:dyDescent="0.35">
      <c r="A129" s="132"/>
      <c r="B129" s="132"/>
      <c r="C129" s="132"/>
      <c r="D129" s="132"/>
      <c r="E129" s="132"/>
      <c r="F129" s="132"/>
      <c r="G129" s="132"/>
      <c r="H129" s="132"/>
      <c r="I129" s="132"/>
      <c r="J129" s="132"/>
      <c r="K129" s="132"/>
      <c r="L129" s="132"/>
    </row>
    <row r="130" spans="1:12" s="108" customFormat="1" ht="15.5" x14ac:dyDescent="0.35">
      <c r="A130" s="132"/>
      <c r="B130" s="132"/>
      <c r="C130" s="132"/>
      <c r="D130" s="132"/>
      <c r="E130" s="132"/>
      <c r="F130" s="132"/>
      <c r="G130" s="132"/>
      <c r="H130" s="132"/>
      <c r="I130" s="132"/>
      <c r="J130" s="132"/>
      <c r="K130" s="132"/>
      <c r="L130" s="132"/>
    </row>
    <row r="131" spans="1:12" s="108" customFormat="1" ht="15.5" x14ac:dyDescent="0.35">
      <c r="A131" s="132"/>
      <c r="B131" s="132"/>
      <c r="C131" s="132"/>
      <c r="D131" s="132"/>
      <c r="E131" s="132"/>
      <c r="F131" s="132"/>
      <c r="G131" s="132"/>
      <c r="H131" s="132"/>
      <c r="I131" s="132"/>
      <c r="J131" s="132"/>
      <c r="K131" s="132"/>
      <c r="L131" s="132"/>
    </row>
    <row r="132" spans="1:12" s="108" customFormat="1" ht="15.5" x14ac:dyDescent="0.35">
      <c r="A132" s="132"/>
      <c r="B132" s="132"/>
      <c r="C132" s="132"/>
      <c r="D132" s="132"/>
      <c r="E132" s="132"/>
      <c r="F132" s="132"/>
      <c r="G132" s="132"/>
      <c r="H132" s="132"/>
      <c r="I132" s="132"/>
      <c r="J132" s="132"/>
      <c r="K132" s="132"/>
      <c r="L132" s="132"/>
    </row>
    <row r="133" spans="1:12" s="108" customFormat="1" ht="15.5" x14ac:dyDescent="0.35">
      <c r="A133" s="132"/>
      <c r="B133" s="132"/>
      <c r="C133" s="132"/>
      <c r="D133" s="132"/>
      <c r="E133" s="132"/>
      <c r="F133" s="132"/>
      <c r="G133" s="132"/>
      <c r="H133" s="132"/>
      <c r="I133" s="132"/>
      <c r="J133" s="132"/>
      <c r="K133" s="132"/>
      <c r="L133" s="132"/>
    </row>
    <row r="134" spans="1:12" s="108" customFormat="1" ht="15.5" x14ac:dyDescent="0.35">
      <c r="A134" s="132"/>
      <c r="B134" s="132"/>
      <c r="C134" s="132"/>
      <c r="D134" s="132"/>
      <c r="E134" s="132"/>
      <c r="F134" s="132"/>
      <c r="G134" s="132"/>
      <c r="H134" s="132"/>
      <c r="I134" s="132"/>
      <c r="J134" s="132"/>
      <c r="K134" s="132"/>
      <c r="L134" s="132"/>
    </row>
    <row r="135" spans="1:12" s="108" customFormat="1" ht="15.5" x14ac:dyDescent="0.35">
      <c r="A135" s="132"/>
      <c r="B135" s="132"/>
      <c r="C135" s="132"/>
      <c r="D135" s="132"/>
      <c r="E135" s="132"/>
      <c r="F135" s="132"/>
      <c r="G135" s="132"/>
      <c r="H135" s="132"/>
      <c r="I135" s="132"/>
      <c r="J135" s="132"/>
      <c r="K135" s="132"/>
      <c r="L135" s="132"/>
    </row>
    <row r="136" spans="1:12" s="108" customFormat="1" ht="15.5" x14ac:dyDescent="0.35">
      <c r="A136" s="132"/>
      <c r="B136" s="132"/>
      <c r="C136" s="132"/>
      <c r="D136" s="132"/>
      <c r="E136" s="132"/>
      <c r="F136" s="132"/>
      <c r="G136" s="132"/>
      <c r="H136" s="132"/>
      <c r="I136" s="132"/>
      <c r="J136" s="132"/>
      <c r="K136" s="132"/>
      <c r="L136" s="132"/>
    </row>
    <row r="137" spans="1:12" s="108" customFormat="1" ht="15.5" x14ac:dyDescent="0.35">
      <c r="A137" s="132"/>
      <c r="B137" s="132"/>
      <c r="C137" s="132"/>
      <c r="D137" s="132"/>
      <c r="E137" s="132"/>
      <c r="F137" s="132"/>
      <c r="G137" s="132"/>
      <c r="H137" s="132"/>
      <c r="I137" s="132"/>
      <c r="J137" s="132"/>
      <c r="K137" s="132"/>
      <c r="L137" s="132"/>
    </row>
    <row r="138" spans="1:12" s="108" customFormat="1" ht="15.5" x14ac:dyDescent="0.35">
      <c r="A138" s="132"/>
      <c r="B138" s="132"/>
      <c r="C138" s="132"/>
      <c r="D138" s="132"/>
      <c r="E138" s="132"/>
      <c r="F138" s="132"/>
      <c r="G138" s="132"/>
      <c r="H138" s="132"/>
      <c r="I138" s="132"/>
      <c r="J138" s="132"/>
      <c r="K138" s="132"/>
      <c r="L138" s="132"/>
    </row>
    <row r="139" spans="1:12" s="108" customFormat="1" x14ac:dyDescent="0.3"/>
    <row r="140" spans="1:12" s="108" customFormat="1" x14ac:dyDescent="0.3"/>
    <row r="141" spans="1:12" s="108" customFormat="1" x14ac:dyDescent="0.3"/>
    <row r="142" spans="1:12" s="108" customFormat="1" x14ac:dyDescent="0.3"/>
    <row r="143" spans="1:12" s="108" customFormat="1" x14ac:dyDescent="0.3"/>
    <row r="144" spans="1:12" s="108" customFormat="1" x14ac:dyDescent="0.3"/>
    <row r="145" s="108" customFormat="1" x14ac:dyDescent="0.3"/>
    <row r="146" s="108" customFormat="1" x14ac:dyDescent="0.3"/>
    <row r="147" s="108" customFormat="1" x14ac:dyDescent="0.3"/>
    <row r="148" s="108" customFormat="1" x14ac:dyDescent="0.3"/>
    <row r="149" s="108" customFormat="1" x14ac:dyDescent="0.3"/>
    <row r="150" s="108" customFormat="1" x14ac:dyDescent="0.3"/>
    <row r="151" s="108" customFormat="1" x14ac:dyDescent="0.3"/>
    <row r="152" s="108" customFormat="1" x14ac:dyDescent="0.3"/>
    <row r="153" s="108" customFormat="1" x14ac:dyDescent="0.3"/>
    <row r="154" s="108" customFormat="1" x14ac:dyDescent="0.3"/>
    <row r="155" s="108" customFormat="1" x14ac:dyDescent="0.3"/>
    <row r="156" s="108" customFormat="1" x14ac:dyDescent="0.3"/>
    <row r="157" s="108" customFormat="1" x14ac:dyDescent="0.3"/>
    <row r="158" s="108" customFormat="1" x14ac:dyDescent="0.3"/>
    <row r="159" s="108" customFormat="1" x14ac:dyDescent="0.3"/>
    <row r="160" s="108" customFormat="1" x14ac:dyDescent="0.3"/>
    <row r="161" s="108" customFormat="1" x14ac:dyDescent="0.3"/>
    <row r="162" s="108" customFormat="1" x14ac:dyDescent="0.3"/>
    <row r="163" s="108" customFormat="1" x14ac:dyDescent="0.3"/>
    <row r="164" s="108" customFormat="1" x14ac:dyDescent="0.3"/>
    <row r="165" s="108" customFormat="1" x14ac:dyDescent="0.3"/>
    <row r="166" s="108" customFormat="1" x14ac:dyDescent="0.3"/>
    <row r="167" s="108" customFormat="1" x14ac:dyDescent="0.3"/>
    <row r="168" s="108" customFormat="1" x14ac:dyDescent="0.3"/>
    <row r="169" s="108" customFormat="1" x14ac:dyDescent="0.3"/>
    <row r="170" s="108" customFormat="1" x14ac:dyDescent="0.3"/>
    <row r="171" s="108" customFormat="1" x14ac:dyDescent="0.3"/>
    <row r="172" s="108" customFormat="1" x14ac:dyDescent="0.3"/>
    <row r="173" s="108" customFormat="1" x14ac:dyDescent="0.3"/>
    <row r="174" s="108" customFormat="1" x14ac:dyDescent="0.3"/>
    <row r="175" s="108" customFormat="1" x14ac:dyDescent="0.3"/>
    <row r="176" s="108" customFormat="1" x14ac:dyDescent="0.3"/>
    <row r="177" s="108" customFormat="1" x14ac:dyDescent="0.3"/>
    <row r="178" s="108" customFormat="1" x14ac:dyDescent="0.3"/>
    <row r="179" s="108" customFormat="1" x14ac:dyDescent="0.3"/>
    <row r="180" s="108" customFormat="1" x14ac:dyDescent="0.3"/>
    <row r="181" s="108" customFormat="1" x14ac:dyDescent="0.3"/>
    <row r="182" s="108" customFormat="1" x14ac:dyDescent="0.3"/>
    <row r="183" s="108" customFormat="1" x14ac:dyDescent="0.3"/>
    <row r="184" s="108" customFormat="1" x14ac:dyDescent="0.3"/>
    <row r="185" s="108" customFormat="1" x14ac:dyDescent="0.3"/>
    <row r="186" s="108" customFormat="1" x14ac:dyDescent="0.3"/>
    <row r="187" s="108" customFormat="1" x14ac:dyDescent="0.3"/>
    <row r="188" s="108" customFormat="1" x14ac:dyDescent="0.3"/>
    <row r="189" s="108" customFormat="1" x14ac:dyDescent="0.3"/>
    <row r="190" s="108" customFormat="1" x14ac:dyDescent="0.3"/>
    <row r="191" s="108" customFormat="1" x14ac:dyDescent="0.3"/>
    <row r="192" s="108" customFormat="1" x14ac:dyDescent="0.3"/>
    <row r="193" s="108" customFormat="1" x14ac:dyDescent="0.3"/>
    <row r="194" s="108" customFormat="1" x14ac:dyDescent="0.3"/>
    <row r="195" s="108" customFormat="1" x14ac:dyDescent="0.3"/>
    <row r="196" s="108" customFormat="1" x14ac:dyDescent="0.3"/>
    <row r="197" s="108" customFormat="1" x14ac:dyDescent="0.3"/>
    <row r="198" s="108" customFormat="1" x14ac:dyDescent="0.3"/>
    <row r="199" s="108" customFormat="1" x14ac:dyDescent="0.3"/>
    <row r="200" s="108" customFormat="1" x14ac:dyDescent="0.3"/>
    <row r="201" s="108" customFormat="1" x14ac:dyDescent="0.3"/>
    <row r="202" s="108" customFormat="1" x14ac:dyDescent="0.3"/>
    <row r="203" s="108" customFormat="1" x14ac:dyDescent="0.3"/>
    <row r="204" s="108" customFormat="1" x14ac:dyDescent="0.3"/>
    <row r="205" s="108" customFormat="1" x14ac:dyDescent="0.3"/>
    <row r="206" s="108" customFormat="1" x14ac:dyDescent="0.3"/>
    <row r="207" s="108" customFormat="1" x14ac:dyDescent="0.3"/>
    <row r="208" s="108" customFormat="1" x14ac:dyDescent="0.3"/>
    <row r="209" s="108" customFormat="1" x14ac:dyDescent="0.3"/>
    <row r="210" s="108" customFormat="1" x14ac:dyDescent="0.3"/>
    <row r="211" s="108" customFormat="1" x14ac:dyDescent="0.3"/>
    <row r="212" s="108" customFormat="1" x14ac:dyDescent="0.3"/>
    <row r="213" s="108" customFormat="1" x14ac:dyDescent="0.3"/>
    <row r="214" s="108" customFormat="1" x14ac:dyDescent="0.3"/>
    <row r="215" s="108" customFormat="1" x14ac:dyDescent="0.3"/>
    <row r="216" s="108" customFormat="1" x14ac:dyDescent="0.3"/>
    <row r="217" s="108" customFormat="1" x14ac:dyDescent="0.3"/>
    <row r="218" s="108" customFormat="1" x14ac:dyDescent="0.3"/>
    <row r="219" s="108" customFormat="1" x14ac:dyDescent="0.3"/>
    <row r="220" s="108" customFormat="1" x14ac:dyDescent="0.3"/>
    <row r="221" s="108" customFormat="1" x14ac:dyDescent="0.3"/>
    <row r="222" s="108" customFormat="1" x14ac:dyDescent="0.3"/>
    <row r="223" s="108" customFormat="1" x14ac:dyDescent="0.3"/>
    <row r="224" s="108" customFormat="1" x14ac:dyDescent="0.3"/>
    <row r="225" s="108" customFormat="1" x14ac:dyDescent="0.3"/>
    <row r="226" s="108" customFormat="1" x14ac:dyDescent="0.3"/>
    <row r="227" s="108" customFormat="1" x14ac:dyDescent="0.3"/>
    <row r="228" s="108" customFormat="1" x14ac:dyDescent="0.3"/>
    <row r="229" s="108" customFormat="1" x14ac:dyDescent="0.3"/>
    <row r="230" s="108" customFormat="1" x14ac:dyDescent="0.3"/>
    <row r="231" s="108" customFormat="1" x14ac:dyDescent="0.3"/>
    <row r="232" s="108" customFormat="1" x14ac:dyDescent="0.3"/>
    <row r="233" s="108" customFormat="1" x14ac:dyDescent="0.3"/>
    <row r="234" s="108" customFormat="1" x14ac:dyDescent="0.3"/>
    <row r="235" s="108" customFormat="1" x14ac:dyDescent="0.3"/>
    <row r="236" s="108" customFormat="1" x14ac:dyDescent="0.3"/>
    <row r="237" s="108" customFormat="1" x14ac:dyDescent="0.3"/>
    <row r="238" s="108" customFormat="1" x14ac:dyDescent="0.3"/>
    <row r="239" s="108" customFormat="1" x14ac:dyDescent="0.3"/>
    <row r="240" s="108" customFormat="1" x14ac:dyDescent="0.3"/>
    <row r="241" s="108" customFormat="1" x14ac:dyDescent="0.3"/>
    <row r="242" s="108" customFormat="1" x14ac:dyDescent="0.3"/>
    <row r="243" s="108" customFormat="1" x14ac:dyDescent="0.3"/>
    <row r="244" s="108" customFormat="1" x14ac:dyDescent="0.3"/>
    <row r="245" s="108" customFormat="1" x14ac:dyDescent="0.3"/>
    <row r="246" s="108" customFormat="1" x14ac:dyDescent="0.3"/>
    <row r="247" s="108" customFormat="1" x14ac:dyDescent="0.3"/>
    <row r="248" s="108" customFormat="1" x14ac:dyDescent="0.3"/>
    <row r="249" s="108" customFormat="1" x14ac:dyDescent="0.3"/>
    <row r="250" s="108" customFormat="1" x14ac:dyDescent="0.3"/>
    <row r="251" s="108" customFormat="1" x14ac:dyDescent="0.3"/>
    <row r="252" s="108" customFormat="1" x14ac:dyDescent="0.3"/>
    <row r="253" s="108" customFormat="1" x14ac:dyDescent="0.3"/>
    <row r="254" s="108" customFormat="1" x14ac:dyDescent="0.3"/>
    <row r="255" s="108" customFormat="1" x14ac:dyDescent="0.3"/>
    <row r="256" s="108" customFormat="1" x14ac:dyDescent="0.3"/>
    <row r="257" s="108" customFormat="1" x14ac:dyDescent="0.3"/>
    <row r="258" s="108" customFormat="1" x14ac:dyDescent="0.3"/>
    <row r="259" s="108" customFormat="1" x14ac:dyDescent="0.3"/>
    <row r="260" s="108" customFormat="1" x14ac:dyDescent="0.3"/>
    <row r="261" s="108" customFormat="1" x14ac:dyDescent="0.3"/>
    <row r="262" s="108" customFormat="1" x14ac:dyDescent="0.3"/>
    <row r="263" s="108" customFormat="1" x14ac:dyDescent="0.3"/>
    <row r="264" s="108" customFormat="1" x14ac:dyDescent="0.3"/>
    <row r="265" s="108" customFormat="1" x14ac:dyDescent="0.3"/>
    <row r="266" s="108" customFormat="1" x14ac:dyDescent="0.3"/>
    <row r="267" s="108" customFormat="1" x14ac:dyDescent="0.3"/>
    <row r="268" s="108" customFormat="1" x14ac:dyDescent="0.3"/>
    <row r="269" s="108" customFormat="1" x14ac:dyDescent="0.3"/>
    <row r="270" s="108" customFormat="1" x14ac:dyDescent="0.3"/>
    <row r="271" s="108" customFormat="1" x14ac:dyDescent="0.3"/>
    <row r="272" s="108" customFormat="1" x14ac:dyDescent="0.3"/>
    <row r="273" s="108" customFormat="1" x14ac:dyDescent="0.3"/>
    <row r="274" s="108" customFormat="1" x14ac:dyDescent="0.3"/>
    <row r="275" s="108" customFormat="1" x14ac:dyDescent="0.3"/>
    <row r="276" s="108" customFormat="1" x14ac:dyDescent="0.3"/>
    <row r="277" s="108" customFormat="1" x14ac:dyDescent="0.3"/>
    <row r="278" s="108" customFormat="1" x14ac:dyDescent="0.3"/>
    <row r="279" s="108" customFormat="1" x14ac:dyDescent="0.3"/>
    <row r="280" s="108" customFormat="1" x14ac:dyDescent="0.3"/>
    <row r="281" s="108" customFormat="1" x14ac:dyDescent="0.3"/>
    <row r="282" s="108" customFormat="1" x14ac:dyDescent="0.3"/>
    <row r="283" s="108" customFormat="1" x14ac:dyDescent="0.3"/>
    <row r="284" s="108" customFormat="1" x14ac:dyDescent="0.3"/>
    <row r="285" s="108" customFormat="1" x14ac:dyDescent="0.3"/>
    <row r="286" s="108" customFormat="1" x14ac:dyDescent="0.3"/>
    <row r="287" s="108" customFormat="1" x14ac:dyDescent="0.3"/>
    <row r="288" s="108" customFormat="1" x14ac:dyDescent="0.3"/>
    <row r="289" s="108" customFormat="1" x14ac:dyDescent="0.3"/>
    <row r="290" s="108" customFormat="1" x14ac:dyDescent="0.3"/>
    <row r="291" s="108" customFormat="1" x14ac:dyDescent="0.3"/>
    <row r="292" s="108" customFormat="1" x14ac:dyDescent="0.3"/>
    <row r="293" s="108" customFormat="1" x14ac:dyDescent="0.3"/>
    <row r="294" s="108" customFormat="1" x14ac:dyDescent="0.3"/>
    <row r="295" s="108" customFormat="1" x14ac:dyDescent="0.3"/>
    <row r="296" s="108" customFormat="1" x14ac:dyDescent="0.3"/>
    <row r="297" s="108" customFormat="1" x14ac:dyDescent="0.3"/>
    <row r="298" s="108" customFormat="1" x14ac:dyDescent="0.3"/>
    <row r="299" s="108" customFormat="1" x14ac:dyDescent="0.3"/>
    <row r="300" s="108" customFormat="1" x14ac:dyDescent="0.3"/>
    <row r="301" s="108" customFormat="1" x14ac:dyDescent="0.3"/>
    <row r="302" s="108" customFormat="1" x14ac:dyDescent="0.3"/>
    <row r="303" s="108" customFormat="1" x14ac:dyDescent="0.3"/>
    <row r="304" s="108" customFormat="1" x14ac:dyDescent="0.3"/>
    <row r="305" s="108" customFormat="1" x14ac:dyDescent="0.3"/>
    <row r="306" s="108" customFormat="1" x14ac:dyDescent="0.3"/>
    <row r="307" s="108" customFormat="1" x14ac:dyDescent="0.3"/>
    <row r="308" s="108" customFormat="1" x14ac:dyDescent="0.3"/>
    <row r="309" s="108" customFormat="1" x14ac:dyDescent="0.3"/>
    <row r="310" s="108" customFormat="1" x14ac:dyDescent="0.3"/>
    <row r="311" s="108" customFormat="1" x14ac:dyDescent="0.3"/>
    <row r="312" s="108" customFormat="1" x14ac:dyDescent="0.3"/>
    <row r="313" s="108" customFormat="1" x14ac:dyDescent="0.3"/>
    <row r="314" s="108" customFormat="1" x14ac:dyDescent="0.3"/>
    <row r="315" s="108" customFormat="1" x14ac:dyDescent="0.3"/>
    <row r="316" s="108" customFormat="1" x14ac:dyDescent="0.3"/>
    <row r="317" s="108" customFormat="1" x14ac:dyDescent="0.3"/>
    <row r="318" s="108" customFormat="1" x14ac:dyDescent="0.3"/>
    <row r="319" s="108" customFormat="1" x14ac:dyDescent="0.3"/>
    <row r="320" s="108" customFormat="1" x14ac:dyDescent="0.3"/>
    <row r="321" s="108" customFormat="1" x14ac:dyDescent="0.3"/>
    <row r="322" s="108" customFormat="1" x14ac:dyDescent="0.3"/>
    <row r="323" s="108" customFormat="1" x14ac:dyDescent="0.3"/>
    <row r="324" s="108" customFormat="1" x14ac:dyDescent="0.3"/>
    <row r="325" s="108" customFormat="1" x14ac:dyDescent="0.3"/>
    <row r="326" s="108" customFormat="1" x14ac:dyDescent="0.3"/>
    <row r="327" s="108" customFormat="1" x14ac:dyDescent="0.3"/>
    <row r="328" s="108" customFormat="1" x14ac:dyDescent="0.3"/>
    <row r="329" s="108" customFormat="1" x14ac:dyDescent="0.3"/>
    <row r="330" s="108" customFormat="1" x14ac:dyDescent="0.3"/>
    <row r="331" s="108" customFormat="1" x14ac:dyDescent="0.3"/>
    <row r="332" s="108" customFormat="1" x14ac:dyDescent="0.3"/>
    <row r="333" s="108" customFormat="1" x14ac:dyDescent="0.3"/>
    <row r="334" s="108" customFormat="1" x14ac:dyDescent="0.3"/>
    <row r="335" s="108" customFormat="1" x14ac:dyDescent="0.3"/>
    <row r="336" s="108" customFormat="1" x14ac:dyDescent="0.3"/>
    <row r="337" s="108" customFormat="1" x14ac:dyDescent="0.3"/>
    <row r="338" s="108" customFormat="1" x14ac:dyDescent="0.3"/>
    <row r="339" s="108" customFormat="1" x14ac:dyDescent="0.3"/>
    <row r="340" s="108" customFormat="1" x14ac:dyDescent="0.3"/>
    <row r="341" s="108" customFormat="1" x14ac:dyDescent="0.3"/>
    <row r="342" s="108" customFormat="1" x14ac:dyDescent="0.3"/>
    <row r="343" s="108" customFormat="1" x14ac:dyDescent="0.3"/>
    <row r="344" s="108" customFormat="1" x14ac:dyDescent="0.3"/>
    <row r="345" s="108" customFormat="1" x14ac:dyDescent="0.3"/>
    <row r="346" s="108" customFormat="1" x14ac:dyDescent="0.3"/>
    <row r="347" s="108" customFormat="1" x14ac:dyDescent="0.3"/>
    <row r="348" s="108" customFormat="1" x14ac:dyDescent="0.3"/>
    <row r="349" s="108" customFormat="1" x14ac:dyDescent="0.3"/>
    <row r="350" s="108" customFormat="1" x14ac:dyDescent="0.3"/>
    <row r="351" s="108" customFormat="1" x14ac:dyDescent="0.3"/>
    <row r="352" s="108" customFormat="1" x14ac:dyDescent="0.3"/>
    <row r="353" s="108" customFormat="1" x14ac:dyDescent="0.3"/>
    <row r="354" s="108" customFormat="1" x14ac:dyDescent="0.3"/>
    <row r="355" s="108" customFormat="1" x14ac:dyDescent="0.3"/>
    <row r="356" s="108" customFormat="1" x14ac:dyDescent="0.3"/>
    <row r="357" s="108" customFormat="1" x14ac:dyDescent="0.3"/>
    <row r="358" s="108" customFormat="1" x14ac:dyDescent="0.3"/>
    <row r="359" s="108" customFormat="1" x14ac:dyDescent="0.3"/>
    <row r="360" s="108" customFormat="1" x14ac:dyDescent="0.3"/>
    <row r="361" s="108" customFormat="1" x14ac:dyDescent="0.3"/>
    <row r="362" s="108" customFormat="1" x14ac:dyDescent="0.3"/>
    <row r="363" s="108" customFormat="1" x14ac:dyDescent="0.3"/>
    <row r="364" s="108" customFormat="1" x14ac:dyDescent="0.3"/>
    <row r="365" s="108" customFormat="1" x14ac:dyDescent="0.3"/>
    <row r="366" s="108" customFormat="1" x14ac:dyDescent="0.3"/>
    <row r="367" s="108" customFormat="1" x14ac:dyDescent="0.3"/>
    <row r="368" s="108" customFormat="1" x14ac:dyDescent="0.3"/>
    <row r="369" s="108" customFormat="1" x14ac:dyDescent="0.3"/>
    <row r="370" s="108" customFormat="1" x14ac:dyDescent="0.3"/>
    <row r="371" s="108" customFormat="1" x14ac:dyDescent="0.3"/>
    <row r="372" s="108" customFormat="1" x14ac:dyDescent="0.3"/>
    <row r="373" s="108" customFormat="1" x14ac:dyDescent="0.3"/>
    <row r="374" s="108" customFormat="1" x14ac:dyDescent="0.3"/>
    <row r="375" s="108" customFormat="1" x14ac:dyDescent="0.3"/>
    <row r="376" s="108" customFormat="1" x14ac:dyDescent="0.3"/>
    <row r="377" s="108" customFormat="1" x14ac:dyDescent="0.3"/>
    <row r="378" s="108" customFormat="1" x14ac:dyDescent="0.3"/>
    <row r="379" s="108" customFormat="1" x14ac:dyDescent="0.3"/>
    <row r="380" s="108" customFormat="1" x14ac:dyDescent="0.3"/>
    <row r="381" s="108" customFormat="1" x14ac:dyDescent="0.3"/>
    <row r="382" s="108" customFormat="1" x14ac:dyDescent="0.3"/>
    <row r="383" s="108" customFormat="1" x14ac:dyDescent="0.3"/>
    <row r="384" s="108" customFormat="1" x14ac:dyDescent="0.3"/>
    <row r="385" s="108" customFormat="1" x14ac:dyDescent="0.3"/>
    <row r="386" s="108" customFormat="1" x14ac:dyDescent="0.3"/>
    <row r="387" s="108" customFormat="1" x14ac:dyDescent="0.3"/>
    <row r="388" s="108" customFormat="1" x14ac:dyDescent="0.3"/>
    <row r="389" s="108" customFormat="1" x14ac:dyDescent="0.3"/>
    <row r="390" s="108" customFormat="1" x14ac:dyDescent="0.3"/>
    <row r="391" s="108" customFormat="1" x14ac:dyDescent="0.3"/>
    <row r="392" s="108" customFormat="1" x14ac:dyDescent="0.3"/>
    <row r="393" s="108" customFormat="1" x14ac:dyDescent="0.3"/>
    <row r="394" s="108" customFormat="1" x14ac:dyDescent="0.3"/>
    <row r="395" s="108" customFormat="1" x14ac:dyDescent="0.3"/>
    <row r="396" s="108" customFormat="1" x14ac:dyDescent="0.3"/>
    <row r="397" s="108" customFormat="1" x14ac:dyDescent="0.3"/>
    <row r="398" s="108" customFormat="1" x14ac:dyDescent="0.3"/>
    <row r="399" s="108" customFormat="1" x14ac:dyDescent="0.3"/>
    <row r="400" s="108" customFormat="1" x14ac:dyDescent="0.3"/>
    <row r="401" s="108" customFormat="1" x14ac:dyDescent="0.3"/>
    <row r="402" s="108" customFormat="1" x14ac:dyDescent="0.3"/>
    <row r="403" s="108" customFormat="1" x14ac:dyDescent="0.3"/>
    <row r="404" s="108" customFormat="1" x14ac:dyDescent="0.3"/>
    <row r="405" s="108" customFormat="1" x14ac:dyDescent="0.3"/>
    <row r="406" s="108" customFormat="1" x14ac:dyDescent="0.3"/>
    <row r="407" s="108" customFormat="1" x14ac:dyDescent="0.3"/>
    <row r="408" s="108" customFormat="1" x14ac:dyDescent="0.3"/>
    <row r="409" s="108" customFormat="1" x14ac:dyDescent="0.3"/>
    <row r="410" s="108" customFormat="1" x14ac:dyDescent="0.3"/>
    <row r="411" s="108" customFormat="1" x14ac:dyDescent="0.3"/>
    <row r="412" s="108" customFormat="1" x14ac:dyDescent="0.3"/>
    <row r="413" s="108" customFormat="1" x14ac:dyDescent="0.3"/>
    <row r="414" s="108" customFormat="1" x14ac:dyDescent="0.3"/>
    <row r="415" s="108" customFormat="1" x14ac:dyDescent="0.3"/>
    <row r="416" s="108" customFormat="1" x14ac:dyDescent="0.3"/>
    <row r="417" s="108" customFormat="1" x14ac:dyDescent="0.3"/>
    <row r="418" s="108" customFormat="1" x14ac:dyDescent="0.3"/>
    <row r="419" s="108" customFormat="1" x14ac:dyDescent="0.3"/>
    <row r="420" s="108" customFormat="1" x14ac:dyDescent="0.3"/>
    <row r="421" s="108" customFormat="1" x14ac:dyDescent="0.3"/>
    <row r="422" s="108" customFormat="1" x14ac:dyDescent="0.3"/>
    <row r="423" s="108" customFormat="1" x14ac:dyDescent="0.3"/>
    <row r="424" s="108" customFormat="1" x14ac:dyDescent="0.3"/>
    <row r="425" s="108" customFormat="1" x14ac:dyDescent="0.3"/>
    <row r="426" s="108" customFormat="1" x14ac:dyDescent="0.3"/>
    <row r="427" s="108" customFormat="1" x14ac:dyDescent="0.3"/>
    <row r="428" s="108" customFormat="1" x14ac:dyDescent="0.3"/>
    <row r="429" s="108" customFormat="1" x14ac:dyDescent="0.3"/>
    <row r="430" s="108" customFormat="1" x14ac:dyDescent="0.3"/>
    <row r="431" s="108" customFormat="1" x14ac:dyDescent="0.3"/>
    <row r="432" s="108" customFormat="1" x14ac:dyDescent="0.3"/>
    <row r="433" s="108" customFormat="1" x14ac:dyDescent="0.3"/>
    <row r="434" s="108" customFormat="1" x14ac:dyDescent="0.3"/>
    <row r="435" s="108" customFormat="1" x14ac:dyDescent="0.3"/>
    <row r="436" s="108" customFormat="1" x14ac:dyDescent="0.3"/>
    <row r="437" s="108" customFormat="1" x14ac:dyDescent="0.3"/>
    <row r="438" s="108" customFormat="1" x14ac:dyDescent="0.3"/>
    <row r="439" s="108" customFormat="1" x14ac:dyDescent="0.3"/>
    <row r="440" s="108" customFormat="1" x14ac:dyDescent="0.3"/>
    <row r="441" s="108" customFormat="1" x14ac:dyDescent="0.3"/>
    <row r="442" s="108" customFormat="1" x14ac:dyDescent="0.3"/>
    <row r="443" s="108" customFormat="1" x14ac:dyDescent="0.3"/>
    <row r="444" s="108" customFormat="1" x14ac:dyDescent="0.3"/>
    <row r="445" s="108" customFormat="1" x14ac:dyDescent="0.3"/>
    <row r="446" s="108" customFormat="1" x14ac:dyDescent="0.3"/>
    <row r="447" s="108" customFormat="1" x14ac:dyDescent="0.3"/>
    <row r="448" s="108" customFormat="1" x14ac:dyDescent="0.3"/>
    <row r="449" s="108" customFormat="1" x14ac:dyDescent="0.3"/>
    <row r="450" s="108" customFormat="1" x14ac:dyDescent="0.3"/>
    <row r="451" s="108" customFormat="1" x14ac:dyDescent="0.3"/>
    <row r="452" s="108" customFormat="1" x14ac:dyDescent="0.3"/>
    <row r="453" s="108" customFormat="1" x14ac:dyDescent="0.3"/>
    <row r="454" s="108" customFormat="1" x14ac:dyDescent="0.3"/>
    <row r="455" s="108" customFormat="1" x14ac:dyDescent="0.3"/>
    <row r="456" s="108" customFormat="1" x14ac:dyDescent="0.3"/>
    <row r="457" s="108" customFormat="1" x14ac:dyDescent="0.3"/>
    <row r="458" s="108" customFormat="1" x14ac:dyDescent="0.3"/>
    <row r="459" s="108" customFormat="1" x14ac:dyDescent="0.3"/>
    <row r="460" s="108" customFormat="1" x14ac:dyDescent="0.3"/>
    <row r="461" s="108" customFormat="1" x14ac:dyDescent="0.3"/>
    <row r="462" s="108" customFormat="1" x14ac:dyDescent="0.3"/>
    <row r="463" s="108" customFormat="1" x14ac:dyDescent="0.3"/>
    <row r="464" s="108" customFormat="1" x14ac:dyDescent="0.3"/>
    <row r="465" s="108" customFormat="1" x14ac:dyDescent="0.3"/>
    <row r="466" s="108" customFormat="1" x14ac:dyDescent="0.3"/>
    <row r="467" s="108" customFormat="1" x14ac:dyDescent="0.3"/>
    <row r="468" s="108" customFormat="1" x14ac:dyDescent="0.3"/>
    <row r="469" s="108" customFormat="1" x14ac:dyDescent="0.3"/>
    <row r="470" s="108" customFormat="1" x14ac:dyDescent="0.3"/>
    <row r="471" s="108" customFormat="1" x14ac:dyDescent="0.3"/>
    <row r="472" s="108" customFormat="1" x14ac:dyDescent="0.3"/>
    <row r="473" s="108" customFormat="1" x14ac:dyDescent="0.3"/>
    <row r="474" s="108" customFormat="1" x14ac:dyDescent="0.3"/>
    <row r="475" s="108" customFormat="1" x14ac:dyDescent="0.3"/>
    <row r="476" s="108" customFormat="1" x14ac:dyDescent="0.3"/>
    <row r="477" s="108" customFormat="1" x14ac:dyDescent="0.3"/>
    <row r="478" s="108" customFormat="1" x14ac:dyDescent="0.3"/>
    <row r="479" s="108" customFormat="1" x14ac:dyDescent="0.3"/>
    <row r="480" s="108" customFormat="1" x14ac:dyDescent="0.3"/>
    <row r="481" s="108" customFormat="1" x14ac:dyDescent="0.3"/>
    <row r="482" s="108" customFormat="1" x14ac:dyDescent="0.3"/>
    <row r="483" s="108" customFormat="1" x14ac:dyDescent="0.3"/>
    <row r="484" s="108" customFormat="1" x14ac:dyDescent="0.3"/>
    <row r="485" s="108" customFormat="1" x14ac:dyDescent="0.3"/>
    <row r="486" s="108" customFormat="1" x14ac:dyDescent="0.3"/>
    <row r="487" s="108" customFormat="1" x14ac:dyDescent="0.3"/>
    <row r="488" s="108" customFormat="1" x14ac:dyDescent="0.3"/>
    <row r="489" s="108" customFormat="1" x14ac:dyDescent="0.3"/>
    <row r="490" s="108" customFormat="1" x14ac:dyDescent="0.3"/>
    <row r="491" s="108" customFormat="1" x14ac:dyDescent="0.3"/>
    <row r="492" s="108" customFormat="1" x14ac:dyDescent="0.3"/>
    <row r="493" s="108" customFormat="1" x14ac:dyDescent="0.3"/>
    <row r="494" s="108" customFormat="1" x14ac:dyDescent="0.3"/>
    <row r="495" s="108" customFormat="1" x14ac:dyDescent="0.3"/>
    <row r="496" s="108" customFormat="1" x14ac:dyDescent="0.3"/>
    <row r="497" s="108" customFormat="1" x14ac:dyDescent="0.3"/>
    <row r="498" s="108" customFormat="1" x14ac:dyDescent="0.3"/>
    <row r="499" s="108" customFormat="1" x14ac:dyDescent="0.3"/>
    <row r="500" s="108" customFormat="1" x14ac:dyDescent="0.3"/>
    <row r="501" s="108" customFormat="1" x14ac:dyDescent="0.3"/>
    <row r="502" s="108" customFormat="1" x14ac:dyDescent="0.3"/>
    <row r="503" s="108" customFormat="1" x14ac:dyDescent="0.3"/>
    <row r="504" s="108" customFormat="1" x14ac:dyDescent="0.3"/>
    <row r="505" s="108" customFormat="1" x14ac:dyDescent="0.3"/>
    <row r="506" s="108" customFormat="1" x14ac:dyDescent="0.3"/>
    <row r="507" s="108" customFormat="1" x14ac:dyDescent="0.3"/>
    <row r="508" s="108" customFormat="1" x14ac:dyDescent="0.3"/>
    <row r="509" s="108" customFormat="1" x14ac:dyDescent="0.3"/>
    <row r="510" s="108" customFormat="1" x14ac:dyDescent="0.3"/>
    <row r="511" s="108" customFormat="1" x14ac:dyDescent="0.3"/>
    <row r="512" s="108" customFormat="1" x14ac:dyDescent="0.3"/>
    <row r="513" s="108" customFormat="1" x14ac:dyDescent="0.3"/>
    <row r="514" s="108" customFormat="1" x14ac:dyDescent="0.3"/>
    <row r="515" s="108" customFormat="1" x14ac:dyDescent="0.3"/>
    <row r="516" s="108" customFormat="1" x14ac:dyDescent="0.3"/>
    <row r="517" s="108" customFormat="1" x14ac:dyDescent="0.3"/>
    <row r="518" s="108" customFormat="1" x14ac:dyDescent="0.3"/>
    <row r="519" s="108" customFormat="1" x14ac:dyDescent="0.3"/>
    <row r="520" s="108" customFormat="1" x14ac:dyDescent="0.3"/>
    <row r="521" s="108" customFormat="1" x14ac:dyDescent="0.3"/>
    <row r="522" s="108" customFormat="1" x14ac:dyDescent="0.3"/>
    <row r="523" s="108" customFormat="1" x14ac:dyDescent="0.3"/>
    <row r="524" s="108" customFormat="1" x14ac:dyDescent="0.3"/>
    <row r="525" s="108" customFormat="1" x14ac:dyDescent="0.3"/>
    <row r="526" s="108" customFormat="1" x14ac:dyDescent="0.3"/>
    <row r="527" s="108" customFormat="1" x14ac:dyDescent="0.3"/>
    <row r="528" s="108" customFormat="1" x14ac:dyDescent="0.3"/>
    <row r="529" s="108" customFormat="1" x14ac:dyDescent="0.3"/>
    <row r="530" s="108" customFormat="1" x14ac:dyDescent="0.3"/>
    <row r="531" s="108" customFormat="1" x14ac:dyDescent="0.3"/>
    <row r="532" s="108" customFormat="1" x14ac:dyDescent="0.3"/>
    <row r="533" s="108" customFormat="1" x14ac:dyDescent="0.3"/>
    <row r="534" s="108" customFormat="1" x14ac:dyDescent="0.3"/>
    <row r="535" s="108" customFormat="1" x14ac:dyDescent="0.3"/>
    <row r="536" s="108" customFormat="1" x14ac:dyDescent="0.3"/>
    <row r="537" s="108" customFormat="1" x14ac:dyDescent="0.3"/>
    <row r="538" s="108" customFormat="1" x14ac:dyDescent="0.3"/>
    <row r="539" s="108" customFormat="1" x14ac:dyDescent="0.3"/>
    <row r="540" s="108" customFormat="1" x14ac:dyDescent="0.3"/>
    <row r="541" s="108" customFormat="1" x14ac:dyDescent="0.3"/>
    <row r="542" s="108" customFormat="1" x14ac:dyDescent="0.3"/>
    <row r="543" s="108" customFormat="1" x14ac:dyDescent="0.3"/>
    <row r="544" s="108" customFormat="1" x14ac:dyDescent="0.3"/>
    <row r="545" s="108" customFormat="1" x14ac:dyDescent="0.3"/>
    <row r="546" s="108" customFormat="1" x14ac:dyDescent="0.3"/>
    <row r="547" s="108" customFormat="1" x14ac:dyDescent="0.3"/>
    <row r="548" s="108" customFormat="1" x14ac:dyDescent="0.3"/>
    <row r="549" s="108" customFormat="1" x14ac:dyDescent="0.3"/>
    <row r="550" s="108" customFormat="1" x14ac:dyDescent="0.3"/>
    <row r="551" s="108" customFormat="1" x14ac:dyDescent="0.3"/>
    <row r="552" s="108" customFormat="1" x14ac:dyDescent="0.3"/>
    <row r="553" s="108" customFormat="1" x14ac:dyDescent="0.3"/>
    <row r="554" s="108" customFormat="1" x14ac:dyDescent="0.3"/>
    <row r="555" s="108" customFormat="1" x14ac:dyDescent="0.3"/>
    <row r="556" s="108" customFormat="1" x14ac:dyDescent="0.3"/>
    <row r="557" s="108" customFormat="1" x14ac:dyDescent="0.3"/>
    <row r="558" s="108" customFormat="1" x14ac:dyDescent="0.3"/>
    <row r="559" s="108" customFormat="1" x14ac:dyDescent="0.3"/>
    <row r="560" s="108" customFormat="1" x14ac:dyDescent="0.3"/>
    <row r="561" s="108" customFormat="1" x14ac:dyDescent="0.3"/>
    <row r="562" s="108" customFormat="1" x14ac:dyDescent="0.3"/>
    <row r="563" s="108" customFormat="1" x14ac:dyDescent="0.3"/>
    <row r="564" s="108" customFormat="1" x14ac:dyDescent="0.3"/>
    <row r="565" s="108" customFormat="1" x14ac:dyDescent="0.3"/>
    <row r="566" s="108" customFormat="1" x14ac:dyDescent="0.3"/>
    <row r="567" s="108" customFormat="1" x14ac:dyDescent="0.3"/>
    <row r="568" s="108" customFormat="1" x14ac:dyDescent="0.3"/>
    <row r="569" s="108" customFormat="1" x14ac:dyDescent="0.3"/>
    <row r="570" s="108" customFormat="1" x14ac:dyDescent="0.3"/>
    <row r="571" s="108" customFormat="1" x14ac:dyDescent="0.3"/>
    <row r="572" s="108" customFormat="1" x14ac:dyDescent="0.3"/>
    <row r="573" s="108" customFormat="1" x14ac:dyDescent="0.3"/>
    <row r="574" s="108" customFormat="1" x14ac:dyDescent="0.3"/>
    <row r="575" s="108" customFormat="1" x14ac:dyDescent="0.3"/>
    <row r="576" s="108" customFormat="1" x14ac:dyDescent="0.3"/>
    <row r="577" s="108" customFormat="1" x14ac:dyDescent="0.3"/>
    <row r="578" s="108" customFormat="1" x14ac:dyDescent="0.3"/>
    <row r="579" s="108" customFormat="1" x14ac:dyDescent="0.3"/>
    <row r="580" s="108" customFormat="1" x14ac:dyDescent="0.3"/>
    <row r="581" s="108" customFormat="1" x14ac:dyDescent="0.3"/>
    <row r="582" s="108" customFormat="1" x14ac:dyDescent="0.3"/>
    <row r="583" s="108" customFormat="1" x14ac:dyDescent="0.3"/>
    <row r="584" s="108" customFormat="1" x14ac:dyDescent="0.3"/>
    <row r="585" s="108" customFormat="1" x14ac:dyDescent="0.3"/>
    <row r="586" s="108" customFormat="1" x14ac:dyDescent="0.3"/>
    <row r="587" s="108" customFormat="1" x14ac:dyDescent="0.3"/>
    <row r="588" s="108" customFormat="1" x14ac:dyDescent="0.3"/>
    <row r="589" s="108" customFormat="1" x14ac:dyDescent="0.3"/>
    <row r="590" s="108" customFormat="1" x14ac:dyDescent="0.3"/>
    <row r="591" s="108" customFormat="1" x14ac:dyDescent="0.3"/>
    <row r="592" s="108" customFormat="1" x14ac:dyDescent="0.3"/>
    <row r="593" s="108" customFormat="1" x14ac:dyDescent="0.3"/>
    <row r="594" s="108" customFormat="1" x14ac:dyDescent="0.3"/>
    <row r="595" s="108" customFormat="1" x14ac:dyDescent="0.3"/>
    <row r="596" s="108" customFormat="1" x14ac:dyDescent="0.3"/>
    <row r="597" s="108" customFormat="1" x14ac:dyDescent="0.3"/>
    <row r="598" s="108" customFormat="1" x14ac:dyDescent="0.3"/>
    <row r="599" s="108" customFormat="1" x14ac:dyDescent="0.3"/>
    <row r="600" s="108" customFormat="1" x14ac:dyDescent="0.3"/>
    <row r="601" s="108" customFormat="1" x14ac:dyDescent="0.3"/>
    <row r="602" s="108" customFormat="1" x14ac:dyDescent="0.3"/>
    <row r="603" s="108" customFormat="1" x14ac:dyDescent="0.3"/>
    <row r="604" s="108" customFormat="1" x14ac:dyDescent="0.3"/>
    <row r="605" s="108" customFormat="1" x14ac:dyDescent="0.3"/>
    <row r="606" s="108" customFormat="1" x14ac:dyDescent="0.3"/>
    <row r="607" s="108" customFormat="1" x14ac:dyDescent="0.3"/>
    <row r="608" s="108" customFormat="1" x14ac:dyDescent="0.3"/>
    <row r="609" s="108" customFormat="1" x14ac:dyDescent="0.3"/>
    <row r="610" s="108" customFormat="1" x14ac:dyDescent="0.3"/>
    <row r="611" s="108" customFormat="1" x14ac:dyDescent="0.3"/>
    <row r="612" s="108" customFormat="1" x14ac:dyDescent="0.3"/>
    <row r="613" s="108" customFormat="1" x14ac:dyDescent="0.3"/>
    <row r="614" s="108" customFormat="1" x14ac:dyDescent="0.3"/>
    <row r="615" s="108" customFormat="1" x14ac:dyDescent="0.3"/>
    <row r="616" s="108" customFormat="1" x14ac:dyDescent="0.3"/>
    <row r="617" s="108" customFormat="1" x14ac:dyDescent="0.3"/>
    <row r="618" s="108" customFormat="1" x14ac:dyDescent="0.3"/>
    <row r="619" s="108" customFormat="1" x14ac:dyDescent="0.3"/>
    <row r="620" s="108" customFormat="1" x14ac:dyDescent="0.3"/>
    <row r="621" s="108" customFormat="1" x14ac:dyDescent="0.3"/>
    <row r="622" s="108" customFormat="1" x14ac:dyDescent="0.3"/>
    <row r="623" s="108" customFormat="1" x14ac:dyDescent="0.3"/>
    <row r="624" s="108" customFormat="1" x14ac:dyDescent="0.3"/>
    <row r="625" s="108" customFormat="1" x14ac:dyDescent="0.3"/>
    <row r="626" s="108" customFormat="1" x14ac:dyDescent="0.3"/>
    <row r="627" s="108" customFormat="1" x14ac:dyDescent="0.3"/>
    <row r="628" s="108" customFormat="1" x14ac:dyDescent="0.3"/>
    <row r="629" s="108" customFormat="1" x14ac:dyDescent="0.3"/>
    <row r="630" s="108" customFormat="1" x14ac:dyDescent="0.3"/>
    <row r="631" s="108" customFormat="1" x14ac:dyDescent="0.3"/>
    <row r="632" s="108" customFormat="1" x14ac:dyDescent="0.3"/>
    <row r="633" s="108" customFormat="1" x14ac:dyDescent="0.3"/>
    <row r="634" s="108" customFormat="1" x14ac:dyDescent="0.3"/>
    <row r="635" s="108" customFormat="1" x14ac:dyDescent="0.3"/>
    <row r="636" s="108" customFormat="1" x14ac:dyDescent="0.3"/>
    <row r="637" s="108" customFormat="1" x14ac:dyDescent="0.3"/>
    <row r="638" s="108" customFormat="1" x14ac:dyDescent="0.3"/>
    <row r="639" s="108" customFormat="1" x14ac:dyDescent="0.3"/>
    <row r="640" s="108" customFormat="1" x14ac:dyDescent="0.3"/>
    <row r="641" s="108" customFormat="1" x14ac:dyDescent="0.3"/>
    <row r="642" s="108" customFormat="1" x14ac:dyDescent="0.3"/>
    <row r="643" s="108" customFormat="1" x14ac:dyDescent="0.3"/>
    <row r="644" s="108" customFormat="1" x14ac:dyDescent="0.3"/>
    <row r="645" s="108" customFormat="1" x14ac:dyDescent="0.3"/>
    <row r="646" s="108" customFormat="1" x14ac:dyDescent="0.3"/>
    <row r="647" s="108" customFormat="1" x14ac:dyDescent="0.3"/>
    <row r="648" s="108" customFormat="1" x14ac:dyDescent="0.3"/>
    <row r="649" s="108" customFormat="1" x14ac:dyDescent="0.3"/>
    <row r="650" s="108" customFormat="1" x14ac:dyDescent="0.3"/>
    <row r="651" s="108" customFormat="1" x14ac:dyDescent="0.3"/>
    <row r="652" s="108" customFormat="1" x14ac:dyDescent="0.3"/>
    <row r="653" s="108" customFormat="1" x14ac:dyDescent="0.3"/>
    <row r="654" s="108" customFormat="1" x14ac:dyDescent="0.3"/>
    <row r="655" s="108" customFormat="1" x14ac:dyDescent="0.3"/>
    <row r="656" s="108" customFormat="1" x14ac:dyDescent="0.3"/>
    <row r="657" s="108" customFormat="1" x14ac:dyDescent="0.3"/>
    <row r="658" s="108" customFormat="1" x14ac:dyDescent="0.3"/>
    <row r="659" s="108" customFormat="1" x14ac:dyDescent="0.3"/>
    <row r="660" s="108" customFormat="1" x14ac:dyDescent="0.3"/>
    <row r="661" s="108" customFormat="1" x14ac:dyDescent="0.3"/>
    <row r="662" s="108" customFormat="1" x14ac:dyDescent="0.3"/>
    <row r="663" s="108" customFormat="1" x14ac:dyDescent="0.3"/>
    <row r="664" s="108" customFormat="1" x14ac:dyDescent="0.3"/>
    <row r="665" s="108" customFormat="1" x14ac:dyDescent="0.3"/>
    <row r="666" s="108" customFormat="1" x14ac:dyDescent="0.3"/>
    <row r="667" s="108" customFormat="1" x14ac:dyDescent="0.3"/>
    <row r="668" s="108" customFormat="1" x14ac:dyDescent="0.3"/>
    <row r="669" s="108" customFormat="1" x14ac:dyDescent="0.3"/>
    <row r="670" s="108" customFormat="1" x14ac:dyDescent="0.3"/>
    <row r="671" s="108" customFormat="1" x14ac:dyDescent="0.3"/>
    <row r="672" s="108" customFormat="1" x14ac:dyDescent="0.3"/>
    <row r="673" s="108" customFormat="1" x14ac:dyDescent="0.3"/>
    <row r="674" s="108" customFormat="1" x14ac:dyDescent="0.3"/>
    <row r="675" s="108" customFormat="1" x14ac:dyDescent="0.3"/>
    <row r="676" s="108" customFormat="1" x14ac:dyDescent="0.3"/>
    <row r="677" s="108" customFormat="1" x14ac:dyDescent="0.3"/>
    <row r="678" s="108" customFormat="1" x14ac:dyDescent="0.3"/>
    <row r="679" s="108" customFormat="1" x14ac:dyDescent="0.3"/>
    <row r="680" s="108" customFormat="1" x14ac:dyDescent="0.3"/>
    <row r="681" s="108" customFormat="1" x14ac:dyDescent="0.3"/>
    <row r="682" s="108" customFormat="1" x14ac:dyDescent="0.3"/>
    <row r="683" s="108" customFormat="1" x14ac:dyDescent="0.3"/>
    <row r="684" s="108" customFormat="1" x14ac:dyDescent="0.3"/>
    <row r="685" s="108" customFormat="1" x14ac:dyDescent="0.3"/>
    <row r="686" s="108" customFormat="1" x14ac:dyDescent="0.3"/>
    <row r="687" s="108" customFormat="1" x14ac:dyDescent="0.3"/>
    <row r="688" s="108" customFormat="1" x14ac:dyDescent="0.3"/>
    <row r="689" spans="1:13" s="108" customFormat="1" x14ac:dyDescent="0.3"/>
    <row r="690" spans="1:13" s="108" customFormat="1" x14ac:dyDescent="0.3"/>
    <row r="691" spans="1:13" s="108" customFormat="1" x14ac:dyDescent="0.3"/>
    <row r="692" spans="1:13" s="108" customFormat="1" x14ac:dyDescent="0.3"/>
    <row r="693" spans="1:13" s="108" customFormat="1" x14ac:dyDescent="0.3"/>
    <row r="694" spans="1:13" s="108" customFormat="1" x14ac:dyDescent="0.3">
      <c r="K694" s="106"/>
      <c r="L694" s="106"/>
      <c r="M694" s="106"/>
    </row>
    <row r="695" spans="1:13" s="108" customFormat="1" x14ac:dyDescent="0.3">
      <c r="K695" s="106"/>
      <c r="L695" s="106"/>
      <c r="M695" s="106"/>
    </row>
    <row r="696" spans="1:13" x14ac:dyDescent="0.3">
      <c r="A696" s="108"/>
      <c r="B696" s="108"/>
      <c r="C696" s="108"/>
      <c r="D696" s="108"/>
      <c r="E696" s="108"/>
      <c r="F696" s="108"/>
      <c r="G696" s="108"/>
      <c r="H696" s="108"/>
      <c r="I696" s="108"/>
      <c r="J696" s="108"/>
    </row>
    <row r="697" spans="1:13" x14ac:dyDescent="0.3">
      <c r="A697" s="108"/>
      <c r="B697" s="108"/>
      <c r="C697" s="108"/>
      <c r="D697" s="108"/>
      <c r="E697" s="108"/>
      <c r="F697" s="108"/>
      <c r="G697" s="108"/>
      <c r="H697" s="108"/>
      <c r="I697" s="108"/>
      <c r="J697" s="108"/>
    </row>
    <row r="698" spans="1:13" x14ac:dyDescent="0.3">
      <c r="A698" s="108"/>
      <c r="B698" s="108"/>
      <c r="C698" s="108"/>
      <c r="D698" s="108"/>
      <c r="E698" s="108"/>
      <c r="F698" s="108"/>
      <c r="G698" s="108"/>
      <c r="H698" s="108"/>
      <c r="I698" s="108"/>
      <c r="J698" s="108"/>
    </row>
    <row r="699" spans="1:13" x14ac:dyDescent="0.3">
      <c r="A699" s="108"/>
      <c r="B699" s="108"/>
      <c r="C699" s="108"/>
      <c r="D699" s="108"/>
      <c r="E699" s="108"/>
      <c r="F699" s="108"/>
      <c r="G699" s="108"/>
      <c r="H699" s="108"/>
      <c r="I699" s="108"/>
      <c r="J699" s="108"/>
    </row>
    <row r="700" spans="1:13" x14ac:dyDescent="0.3">
      <c r="A700" s="108"/>
      <c r="B700" s="108"/>
      <c r="C700" s="108"/>
      <c r="D700" s="108"/>
      <c r="E700" s="108"/>
      <c r="F700" s="108"/>
      <c r="G700" s="108"/>
      <c r="H700" s="108"/>
      <c r="I700" s="108"/>
      <c r="J700" s="108"/>
    </row>
    <row r="701" spans="1:13" x14ac:dyDescent="0.3">
      <c r="A701" s="108"/>
      <c r="B701" s="108"/>
      <c r="C701" s="108"/>
      <c r="D701" s="108"/>
      <c r="E701" s="108"/>
      <c r="G701" s="108"/>
      <c r="H701" s="108"/>
      <c r="I701" s="108"/>
      <c r="J701" s="108"/>
    </row>
    <row r="702" spans="1:13" x14ac:dyDescent="0.3">
      <c r="A702" s="108"/>
      <c r="B702" s="108"/>
      <c r="C702" s="108"/>
      <c r="D702" s="108"/>
      <c r="E702" s="108"/>
      <c r="G702" s="108"/>
      <c r="H702" s="108"/>
      <c r="I702" s="108"/>
      <c r="J702" s="108"/>
    </row>
    <row r="703" spans="1:13" x14ac:dyDescent="0.3">
      <c r="A703" s="108"/>
      <c r="B703" s="108"/>
      <c r="C703" s="108"/>
      <c r="D703" s="108"/>
      <c r="E703" s="108"/>
      <c r="G703" s="108"/>
      <c r="H703" s="108"/>
      <c r="I703" s="108"/>
      <c r="J703" s="108"/>
    </row>
    <row r="704" spans="1:13" x14ac:dyDescent="0.3">
      <c r="A704" s="108"/>
      <c r="B704" s="108"/>
      <c r="C704" s="108"/>
      <c r="D704" s="108"/>
      <c r="E704" s="108"/>
      <c r="G704" s="108"/>
      <c r="H704" s="108"/>
      <c r="I704" s="108"/>
      <c r="J704" s="108"/>
    </row>
    <row r="705" spans="1:10" x14ac:dyDescent="0.3">
      <c r="A705" s="108"/>
      <c r="B705" s="108"/>
      <c r="C705" s="108"/>
      <c r="D705" s="108"/>
      <c r="E705" s="108"/>
      <c r="G705" s="108"/>
      <c r="H705" s="108"/>
      <c r="I705" s="108"/>
      <c r="J705" s="108"/>
    </row>
    <row r="706" spans="1:10" x14ac:dyDescent="0.3">
      <c r="A706" s="108"/>
      <c r="B706" s="108"/>
      <c r="C706" s="108"/>
      <c r="D706" s="108"/>
      <c r="E706" s="108"/>
      <c r="G706" s="108"/>
      <c r="H706" s="108"/>
      <c r="I706" s="108"/>
      <c r="J706" s="108"/>
    </row>
  </sheetData>
  <sheetProtection selectLockedCells="1"/>
  <autoFilter ref="F4:F98" xr:uid="{00000000-0001-0000-0500-000000000000}"/>
  <mergeCells count="1">
    <mergeCell ref="A1:C1"/>
  </mergeCells>
  <conditionalFormatting sqref="C5 C6:E12 G6:I12">
    <cfRule type="cellIs" dxfId="164" priority="21" operator="equal">
      <formula>"Not Applicable"</formula>
    </cfRule>
    <cfRule type="cellIs" dxfId="163" priority="22" operator="equal">
      <formula>"Not Started"</formula>
    </cfRule>
    <cfRule type="cellIs" dxfId="162" priority="23" operator="equal">
      <formula>"Low level of progress "</formula>
    </cfRule>
    <cfRule type="cellIs" dxfId="161" priority="24" operator="equal">
      <formula>"Significant Progress"</formula>
    </cfRule>
    <cfRule type="cellIs" dxfId="160" priority="25" operator="equal">
      <formula>"Area of Excellence"</formula>
    </cfRule>
  </conditionalFormatting>
  <dataValidations count="2">
    <dataValidation allowBlank="1" showInputMessage="1" showErrorMessage="1" sqref="C5:D12" xr:uid="{B596CE78-2743-411E-A1D1-B33235CDF91D}"/>
    <dataValidation type="list" allowBlank="1" showInputMessage="1" showErrorMessage="1" sqref="F5:F181" xr:uid="{110F702C-3895-4DC9-8EF7-0A77C1EAD804}">
      <formula1>Ratings_Area_of_Excellence</formula1>
    </dataValidation>
  </dataValidations>
  <hyperlinks>
    <hyperlink ref="C5" r:id="rId1" display="https://www.england.nhs.uk/east-of-england/wp-content/uploads/sites/47/2021/10/NHS-Practitioners-Guide-If-Your-Face-Fits_FINAL-2.pdf " xr:uid="{FA2C4DAB-11D1-44A7-A6CD-D6712AEC880E}"/>
    <hyperlink ref="C7" r:id="rId2" display="https://www.england.nhs.uk/east-of-england/wp-content/uploads/sites/47/2021/10/NHS-Practitioners-Guide-If-Your-Face-Fits_FINAL-2.pdf" xr:uid="{3A203631-6DBF-4403-9D00-EE332FAA422B}"/>
    <hyperlink ref="C10" r:id="rId3" xr:uid="{51E993CB-D997-4F2F-8177-03FBDBD972A7}"/>
    <hyperlink ref="C9" r:id="rId4" xr:uid="{439E7162-F858-406B-ACC6-107F04434309}"/>
    <hyperlink ref="C11" r:id="rId5" xr:uid="{E57E646D-5790-4853-AA20-EC45B9873C78}"/>
  </hyperlinks>
  <pageMargins left="0.7" right="0.7" top="0.75" bottom="0.75" header="0.3" footer="0.3"/>
  <pageSetup paperSize="9" scale="33" fitToWidth="0"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75CDF7A5-6D3D-4904-BADB-AD3B362730E2}">
          <x14:formula1>
            <xm:f>'Data and Calculations'!$B$3:$B$7</xm:f>
          </x14:formula1>
          <xm:sqref>E6:E12 G6:I12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BH272"/>
  <sheetViews>
    <sheetView zoomScale="80" zoomScaleNormal="80" workbookViewId="0">
      <pane ySplit="4" topLeftCell="A5" activePane="bottomLeft" state="frozen"/>
      <selection activeCell="A5" sqref="A5"/>
      <selection pane="bottomLeft" activeCell="A5" sqref="A5"/>
    </sheetView>
  </sheetViews>
  <sheetFormatPr defaultColWidth="8.7265625" defaultRowHeight="14" x14ac:dyDescent="0.3"/>
  <cols>
    <col min="1" max="1" width="55" style="106" customWidth="1"/>
    <col min="2" max="2" width="70.81640625" style="106" customWidth="1"/>
    <col min="3" max="3" width="32.453125" style="154" customWidth="1"/>
    <col min="4" max="7" width="40" style="106" customWidth="1"/>
    <col min="8" max="8" width="24.7265625" style="106" customWidth="1"/>
    <col min="9" max="9" width="21.7265625" style="106" customWidth="1"/>
    <col min="10" max="10" width="8.7265625" style="106" hidden="1" customWidth="1"/>
    <col min="11" max="11" width="13.26953125" style="106" hidden="1" customWidth="1"/>
    <col min="12" max="12" width="23" style="106" customWidth="1"/>
    <col min="13" max="18" width="8.7265625" style="106"/>
    <col min="19" max="19" width="14.26953125" style="108" customWidth="1"/>
    <col min="20" max="20" width="1.26953125" style="108" customWidth="1"/>
    <col min="21" max="60" width="8.7265625" style="108"/>
    <col min="61" max="16384" width="8.7265625" style="106"/>
  </cols>
  <sheetData>
    <row r="1" spans="1:60" ht="36" customHeight="1" x14ac:dyDescent="0.3">
      <c r="A1" s="231" t="s">
        <v>69</v>
      </c>
      <c r="B1" s="231"/>
      <c r="C1" s="150"/>
      <c r="D1" s="112"/>
      <c r="E1" s="112"/>
      <c r="F1" s="112"/>
      <c r="G1" s="112"/>
      <c r="H1" s="112"/>
      <c r="I1" s="140"/>
      <c r="J1" s="108"/>
      <c r="K1" s="108"/>
      <c r="L1" s="108"/>
      <c r="M1" s="108"/>
      <c r="N1" s="108"/>
      <c r="O1" s="108"/>
      <c r="P1" s="108"/>
      <c r="Q1" s="108"/>
      <c r="R1" s="108"/>
    </row>
    <row r="2" spans="1:60" x14ac:dyDescent="0.3">
      <c r="A2" s="113"/>
      <c r="B2" s="113"/>
      <c r="C2" s="151"/>
      <c r="D2" s="113"/>
      <c r="E2" s="113"/>
      <c r="F2" s="113"/>
      <c r="G2" s="113"/>
      <c r="H2" s="113"/>
      <c r="I2" s="113"/>
      <c r="J2" s="113"/>
      <c r="K2" s="113"/>
      <c r="L2" s="113"/>
      <c r="M2" s="113"/>
      <c r="N2" s="113"/>
      <c r="O2" s="113"/>
      <c r="P2" s="113"/>
      <c r="Q2" s="113"/>
      <c r="R2" s="113"/>
      <c r="S2" s="113"/>
      <c r="T2" s="113"/>
    </row>
    <row r="3" spans="1:60" x14ac:dyDescent="0.3">
      <c r="A3" s="113"/>
      <c r="B3" s="113"/>
      <c r="C3" s="151"/>
      <c r="D3" s="113"/>
      <c r="E3" s="113"/>
      <c r="F3" s="113"/>
      <c r="G3" s="113"/>
      <c r="H3" s="113"/>
      <c r="I3" s="113"/>
      <c r="J3" s="114"/>
      <c r="K3" s="114"/>
      <c r="L3" s="114"/>
      <c r="M3" s="114"/>
      <c r="N3" s="114"/>
      <c r="O3" s="114"/>
      <c r="P3" s="114"/>
      <c r="Q3" s="114"/>
      <c r="R3" s="114"/>
      <c r="S3" s="114"/>
      <c r="T3" s="114"/>
    </row>
    <row r="4" spans="1:60" ht="42" customHeight="1" x14ac:dyDescent="0.3">
      <c r="A4" s="55" t="s">
        <v>12</v>
      </c>
      <c r="B4" s="55" t="s">
        <v>13</v>
      </c>
      <c r="C4" s="85" t="s">
        <v>14</v>
      </c>
      <c r="D4" s="55" t="s">
        <v>15</v>
      </c>
      <c r="E4" s="55" t="s">
        <v>16</v>
      </c>
      <c r="F4" s="80" t="s">
        <v>17</v>
      </c>
      <c r="G4" s="54" t="s">
        <v>18</v>
      </c>
      <c r="H4" s="54" t="s">
        <v>51</v>
      </c>
      <c r="I4" s="54" t="s">
        <v>20</v>
      </c>
      <c r="J4" s="108"/>
      <c r="K4" s="108"/>
      <c r="L4" s="108"/>
      <c r="M4" s="108"/>
      <c r="N4" s="108"/>
      <c r="O4" s="108"/>
      <c r="P4" s="108"/>
      <c r="Q4" s="108"/>
      <c r="R4" s="108"/>
      <c r="BH4" s="106"/>
    </row>
    <row r="5" spans="1:60" ht="325.5" x14ac:dyDescent="0.35">
      <c r="A5" s="61" t="s">
        <v>71</v>
      </c>
      <c r="B5" s="60" t="s">
        <v>72</v>
      </c>
      <c r="C5" s="121" t="s">
        <v>226</v>
      </c>
      <c r="D5" s="116"/>
      <c r="E5" s="116"/>
      <c r="F5" s="116"/>
      <c r="G5" s="126"/>
      <c r="H5" s="126"/>
      <c r="I5" s="127"/>
      <c r="J5" s="108"/>
      <c r="K5" s="108"/>
      <c r="L5" s="108"/>
      <c r="M5" s="108"/>
      <c r="N5" s="108"/>
      <c r="O5" s="108"/>
      <c r="P5" s="108"/>
      <c r="Q5" s="108"/>
      <c r="R5" s="108"/>
      <c r="BH5" s="106"/>
    </row>
    <row r="6" spans="1:60" ht="77.5" x14ac:dyDescent="0.35">
      <c r="A6" s="69" t="s">
        <v>73</v>
      </c>
      <c r="B6" s="60" t="s">
        <v>74</v>
      </c>
      <c r="C6" s="77"/>
      <c r="D6" s="116"/>
      <c r="E6" s="116"/>
      <c r="F6" s="116"/>
      <c r="G6" s="126"/>
      <c r="H6" s="126"/>
      <c r="I6" s="127"/>
      <c r="J6" s="50"/>
      <c r="K6" s="143"/>
      <c r="L6" s="108"/>
      <c r="M6" s="108"/>
      <c r="N6" s="108"/>
      <c r="O6" s="108"/>
      <c r="P6" s="108"/>
      <c r="Q6" s="108"/>
      <c r="R6" s="108"/>
      <c r="BH6" s="106"/>
    </row>
    <row r="7" spans="1:60" ht="409.5" x14ac:dyDescent="0.35">
      <c r="A7" s="61" t="s">
        <v>76</v>
      </c>
      <c r="B7" s="60" t="s">
        <v>77</v>
      </c>
      <c r="C7" s="155" t="s">
        <v>78</v>
      </c>
      <c r="D7" s="139"/>
      <c r="E7" s="116"/>
      <c r="F7" s="116"/>
      <c r="G7" s="126"/>
      <c r="H7" s="126"/>
      <c r="I7" s="127"/>
      <c r="J7" s="50"/>
      <c r="K7" s="108"/>
      <c r="L7" s="108"/>
      <c r="M7" s="108"/>
      <c r="N7" s="108"/>
      <c r="O7" s="108"/>
      <c r="P7" s="108"/>
      <c r="Q7" s="108"/>
      <c r="R7" s="108"/>
      <c r="BH7" s="106"/>
    </row>
    <row r="8" spans="1:60" ht="139.5" x14ac:dyDescent="0.35">
      <c r="A8" s="61" t="s">
        <v>79</v>
      </c>
      <c r="B8" s="60" t="s">
        <v>80</v>
      </c>
      <c r="C8" s="77"/>
      <c r="D8" s="116"/>
      <c r="E8" s="116"/>
      <c r="F8" s="125"/>
      <c r="G8" s="126"/>
      <c r="H8" s="126"/>
      <c r="I8" s="127"/>
      <c r="J8" s="142"/>
      <c r="K8" s="108"/>
      <c r="L8" s="108"/>
      <c r="M8" s="108"/>
      <c r="N8" s="108"/>
      <c r="O8" s="108"/>
      <c r="P8" s="108"/>
      <c r="Q8" s="108"/>
      <c r="R8" s="108"/>
    </row>
    <row r="9" spans="1:60" ht="15.5" x14ac:dyDescent="0.35">
      <c r="A9" s="65" t="s">
        <v>81</v>
      </c>
      <c r="B9" s="65" t="s">
        <v>82</v>
      </c>
      <c r="C9" s="77"/>
      <c r="D9" s="156"/>
      <c r="E9" s="156"/>
      <c r="F9" s="122"/>
      <c r="G9" s="157"/>
      <c r="H9" s="157"/>
      <c r="I9" s="127"/>
      <c r="J9" s="152"/>
      <c r="K9" s="108"/>
      <c r="L9" s="108"/>
      <c r="M9" s="108"/>
      <c r="N9" s="108"/>
      <c r="O9" s="108"/>
      <c r="P9" s="108"/>
      <c r="Q9" s="108"/>
      <c r="R9" s="108"/>
    </row>
    <row r="10" spans="1:60" ht="155" x14ac:dyDescent="0.35">
      <c r="A10" s="59" t="s">
        <v>83</v>
      </c>
      <c r="B10" s="66" t="s">
        <v>84</v>
      </c>
      <c r="C10" s="121" t="s">
        <v>235</v>
      </c>
      <c r="D10" s="116"/>
      <c r="E10" s="116"/>
      <c r="F10" s="125"/>
      <c r="G10" s="126"/>
      <c r="H10" s="126"/>
      <c r="I10" s="127"/>
      <c r="J10" s="108"/>
      <c r="K10" s="108"/>
      <c r="L10" s="108"/>
      <c r="M10" s="108"/>
      <c r="N10" s="108"/>
      <c r="O10" s="108"/>
      <c r="P10" s="108"/>
      <c r="Q10" s="108"/>
      <c r="R10" s="108"/>
    </row>
    <row r="11" spans="1:60" ht="170.5" x14ac:dyDescent="0.35">
      <c r="A11" s="59" t="s">
        <v>85</v>
      </c>
      <c r="B11" s="66" t="s">
        <v>86</v>
      </c>
      <c r="C11" s="153" t="s">
        <v>232</v>
      </c>
      <c r="D11" s="116"/>
      <c r="E11" s="116"/>
      <c r="F11" s="116"/>
      <c r="G11" s="126"/>
      <c r="H11" s="126"/>
      <c r="I11" s="127"/>
      <c r="J11" s="108"/>
      <c r="K11" s="108"/>
      <c r="L11" s="108"/>
      <c r="M11" s="108"/>
      <c r="N11" s="108"/>
      <c r="O11" s="108"/>
      <c r="P11" s="108"/>
      <c r="Q11" s="108"/>
      <c r="R11" s="108"/>
    </row>
    <row r="12" spans="1:60" ht="62" x14ac:dyDescent="0.35">
      <c r="A12" s="67" t="s">
        <v>220</v>
      </c>
      <c r="B12" s="68"/>
      <c r="C12" s="121" t="s">
        <v>213</v>
      </c>
      <c r="D12" s="116"/>
      <c r="E12" s="116"/>
      <c r="F12" s="116"/>
      <c r="G12" s="126"/>
      <c r="H12" s="126"/>
      <c r="I12" s="127"/>
      <c r="J12" s="108"/>
      <c r="K12" s="108"/>
      <c r="L12" s="108"/>
      <c r="M12" s="108"/>
      <c r="N12" s="108"/>
      <c r="O12" s="108"/>
      <c r="P12" s="108"/>
      <c r="Q12" s="108"/>
      <c r="R12" s="108"/>
    </row>
    <row r="13" spans="1:60" ht="93" x14ac:dyDescent="0.35">
      <c r="A13" s="67" t="s">
        <v>221</v>
      </c>
      <c r="B13" s="245" t="s">
        <v>271</v>
      </c>
      <c r="C13" s="187" t="s">
        <v>272</v>
      </c>
      <c r="D13" s="116"/>
      <c r="E13" s="116"/>
      <c r="F13" s="116"/>
      <c r="G13" s="126"/>
      <c r="H13" s="126"/>
      <c r="I13" s="127"/>
      <c r="J13" s="108"/>
      <c r="K13" s="108"/>
      <c r="L13" s="108"/>
      <c r="M13" s="108"/>
      <c r="N13" s="108"/>
      <c r="O13" s="108"/>
      <c r="P13" s="108"/>
      <c r="Q13" s="108"/>
      <c r="R13" s="108"/>
    </row>
    <row r="14" spans="1:60" ht="232.5" x14ac:dyDescent="0.35">
      <c r="A14" s="67" t="s">
        <v>87</v>
      </c>
      <c r="B14" s="68" t="s">
        <v>88</v>
      </c>
      <c r="C14" s="153" t="s">
        <v>233</v>
      </c>
      <c r="D14" s="116"/>
      <c r="E14" s="116"/>
      <c r="F14" s="116"/>
      <c r="G14" s="126"/>
      <c r="H14" s="126"/>
      <c r="I14" s="127"/>
      <c r="J14" s="108"/>
      <c r="K14" s="108"/>
      <c r="L14" s="108"/>
      <c r="M14" s="108"/>
      <c r="N14" s="108"/>
      <c r="O14" s="108"/>
      <c r="P14" s="108"/>
      <c r="Q14" s="108"/>
      <c r="R14" s="108"/>
    </row>
    <row r="15" spans="1:60" ht="124" x14ac:dyDescent="0.35">
      <c r="A15" s="67" t="s">
        <v>89</v>
      </c>
      <c r="B15" s="68" t="s">
        <v>90</v>
      </c>
      <c r="C15" s="121" t="s">
        <v>91</v>
      </c>
      <c r="D15" s="116"/>
      <c r="E15" s="116"/>
      <c r="F15" s="116"/>
      <c r="G15" s="126"/>
      <c r="H15" s="126"/>
      <c r="I15" s="127"/>
      <c r="J15" s="108"/>
      <c r="K15" s="108"/>
      <c r="L15" s="108"/>
      <c r="M15" s="108"/>
      <c r="N15" s="108"/>
      <c r="O15" s="108"/>
      <c r="P15" s="108"/>
      <c r="Q15" s="108"/>
      <c r="R15" s="108"/>
    </row>
    <row r="16" spans="1:60" ht="108.5" x14ac:dyDescent="0.35">
      <c r="A16" s="66" t="s">
        <v>92</v>
      </c>
      <c r="B16" s="66" t="s">
        <v>93</v>
      </c>
      <c r="C16" s="153" t="s">
        <v>234</v>
      </c>
      <c r="D16" s="116"/>
      <c r="E16" s="116"/>
      <c r="F16" s="125"/>
      <c r="G16" s="126"/>
      <c r="H16" s="126"/>
      <c r="I16" s="127"/>
      <c r="J16" s="108"/>
      <c r="K16" s="108"/>
      <c r="L16" s="108"/>
      <c r="M16" s="108"/>
      <c r="N16" s="108"/>
      <c r="O16" s="108"/>
      <c r="P16" s="108"/>
      <c r="Q16" s="108"/>
      <c r="R16" s="108"/>
    </row>
    <row r="17" spans="1:18" ht="102" customHeight="1" x14ac:dyDescent="0.35">
      <c r="A17" s="66" t="s">
        <v>253</v>
      </c>
      <c r="B17" s="186" t="s">
        <v>251</v>
      </c>
      <c r="C17" s="187" t="s">
        <v>252</v>
      </c>
      <c r="D17" s="116"/>
      <c r="E17" s="116"/>
      <c r="F17" s="125"/>
      <c r="G17" s="126"/>
      <c r="H17" s="126"/>
      <c r="I17" s="127"/>
      <c r="J17" s="108"/>
      <c r="K17" s="108"/>
      <c r="L17" s="108"/>
      <c r="M17" s="108"/>
      <c r="N17" s="108"/>
      <c r="O17" s="108"/>
      <c r="P17" s="108"/>
      <c r="Q17" s="108"/>
      <c r="R17" s="108"/>
    </row>
    <row r="18" spans="1:18" ht="139.5" x14ac:dyDescent="0.35">
      <c r="A18" s="66" t="s">
        <v>94</v>
      </c>
      <c r="B18" s="66" t="s">
        <v>95</v>
      </c>
      <c r="C18" s="153" t="s">
        <v>270</v>
      </c>
      <c r="D18" s="116"/>
      <c r="E18" s="116"/>
      <c r="F18" s="116"/>
      <c r="G18" s="126"/>
      <c r="H18" s="126"/>
      <c r="I18" s="127"/>
      <c r="J18" s="108"/>
      <c r="K18" s="108"/>
      <c r="L18" s="108"/>
      <c r="M18" s="108"/>
      <c r="N18" s="108"/>
      <c r="O18" s="108"/>
      <c r="P18" s="108"/>
      <c r="Q18" s="108"/>
      <c r="R18" s="108"/>
    </row>
    <row r="19" spans="1:18" ht="217" x14ac:dyDescent="0.35">
      <c r="A19" s="66" t="s">
        <v>219</v>
      </c>
      <c r="B19" s="66" t="s">
        <v>96</v>
      </c>
      <c r="C19" s="153" t="s">
        <v>232</v>
      </c>
      <c r="D19" s="116"/>
      <c r="E19" s="116"/>
      <c r="F19" s="116"/>
      <c r="G19" s="126"/>
      <c r="H19" s="126"/>
      <c r="I19" s="127"/>
      <c r="J19" s="108"/>
      <c r="K19" s="108"/>
      <c r="L19" s="108"/>
      <c r="M19" s="108"/>
      <c r="N19" s="108"/>
      <c r="O19" s="108"/>
      <c r="P19" s="108"/>
      <c r="Q19" s="108"/>
      <c r="R19" s="108"/>
    </row>
    <row r="20" spans="1:18" ht="15.5" x14ac:dyDescent="0.35">
      <c r="A20" s="66"/>
      <c r="B20" s="66"/>
      <c r="C20" s="153"/>
      <c r="D20" s="116"/>
      <c r="E20" s="116"/>
      <c r="F20" s="122"/>
      <c r="G20" s="126"/>
      <c r="H20" s="126"/>
      <c r="I20" s="127"/>
      <c r="J20" s="108"/>
      <c r="K20" s="108"/>
      <c r="L20" s="108"/>
      <c r="M20" s="108"/>
      <c r="N20" s="108"/>
      <c r="O20" s="108"/>
      <c r="P20" s="108"/>
      <c r="Q20" s="108"/>
      <c r="R20" s="108"/>
    </row>
    <row r="21" spans="1:18" s="108" customFormat="1" ht="15.5" x14ac:dyDescent="0.35">
      <c r="A21" s="158"/>
      <c r="B21" s="132"/>
      <c r="C21" s="159"/>
      <c r="D21" s="132"/>
      <c r="E21" s="132"/>
      <c r="F21" s="122"/>
      <c r="G21" s="132"/>
      <c r="H21" s="132"/>
      <c r="I21" s="132"/>
    </row>
    <row r="22" spans="1:18" s="108" customFormat="1" ht="15.5" x14ac:dyDescent="0.35">
      <c r="A22" s="160" t="s">
        <v>97</v>
      </c>
      <c r="B22" s="132"/>
      <c r="C22" s="159"/>
      <c r="D22" s="132"/>
      <c r="E22" s="132"/>
      <c r="F22" s="122"/>
      <c r="G22" s="132"/>
      <c r="H22" s="132"/>
      <c r="I22" s="132"/>
    </row>
    <row r="23" spans="1:18" s="108" customFormat="1" ht="15.5" x14ac:dyDescent="0.35">
      <c r="A23" s="132"/>
      <c r="B23" s="132"/>
      <c r="C23" s="161"/>
      <c r="D23" s="132"/>
      <c r="E23" s="132"/>
      <c r="F23" s="122"/>
      <c r="G23" s="132"/>
      <c r="H23" s="132"/>
      <c r="I23" s="132"/>
    </row>
    <row r="24" spans="1:18" s="108" customFormat="1" ht="15.5" x14ac:dyDescent="0.35">
      <c r="A24" s="132"/>
      <c r="B24" s="132"/>
      <c r="C24" s="161"/>
      <c r="D24" s="132"/>
      <c r="E24" s="132"/>
      <c r="F24" s="132"/>
      <c r="G24" s="132"/>
      <c r="H24" s="132"/>
      <c r="I24" s="132"/>
    </row>
    <row r="25" spans="1:18" s="108" customFormat="1" ht="15.5" x14ac:dyDescent="0.35">
      <c r="A25" s="132"/>
      <c r="B25" s="132"/>
      <c r="C25" s="161"/>
      <c r="D25" s="132"/>
      <c r="E25" s="132"/>
      <c r="F25" s="132"/>
      <c r="G25" s="132"/>
      <c r="H25" s="132"/>
      <c r="I25" s="132"/>
    </row>
    <row r="26" spans="1:18" s="108" customFormat="1" ht="15.5" x14ac:dyDescent="0.35">
      <c r="A26" s="132"/>
      <c r="B26" s="132"/>
      <c r="C26" s="161"/>
      <c r="D26" s="132"/>
      <c r="E26" s="132"/>
      <c r="F26" s="132"/>
      <c r="G26" s="132"/>
      <c r="H26" s="132"/>
      <c r="I26" s="132"/>
    </row>
    <row r="27" spans="1:18" s="108" customFormat="1" ht="15.5" x14ac:dyDescent="0.35">
      <c r="A27" s="132"/>
      <c r="B27" s="132"/>
      <c r="C27" s="161"/>
      <c r="D27" s="132"/>
      <c r="E27" s="132"/>
      <c r="F27" s="132"/>
      <c r="G27" s="132"/>
      <c r="H27" s="132"/>
      <c r="I27" s="132"/>
    </row>
    <row r="28" spans="1:18" s="108" customFormat="1" ht="15.5" x14ac:dyDescent="0.35">
      <c r="A28" s="132"/>
      <c r="B28" s="132"/>
      <c r="C28" s="161"/>
      <c r="D28" s="132"/>
      <c r="E28" s="132"/>
      <c r="F28" s="132"/>
      <c r="G28" s="132"/>
      <c r="H28" s="132"/>
      <c r="I28" s="132"/>
    </row>
    <row r="29" spans="1:18" s="108" customFormat="1" ht="15.5" x14ac:dyDescent="0.35">
      <c r="A29" s="132"/>
      <c r="B29" s="132"/>
      <c r="C29" s="161"/>
      <c r="D29" s="132"/>
      <c r="E29" s="132"/>
      <c r="F29" s="132"/>
      <c r="G29" s="132"/>
      <c r="H29" s="132"/>
      <c r="I29" s="132"/>
    </row>
    <row r="30" spans="1:18" s="108" customFormat="1" ht="15.5" x14ac:dyDescent="0.35">
      <c r="A30" s="132"/>
      <c r="B30" s="132"/>
      <c r="C30" s="161"/>
      <c r="D30" s="132"/>
      <c r="E30" s="132"/>
      <c r="F30" s="132"/>
      <c r="G30" s="132"/>
      <c r="H30" s="132"/>
      <c r="I30" s="132"/>
    </row>
    <row r="31" spans="1:18" s="108" customFormat="1" ht="15.5" x14ac:dyDescent="0.35">
      <c r="A31" s="132"/>
      <c r="B31" s="132"/>
      <c r="C31" s="161"/>
      <c r="D31" s="132"/>
      <c r="E31" s="132"/>
      <c r="F31" s="132"/>
      <c r="G31" s="132"/>
      <c r="H31" s="132"/>
      <c r="I31" s="132"/>
    </row>
    <row r="32" spans="1:18" s="108" customFormat="1" ht="15.5" x14ac:dyDescent="0.35">
      <c r="A32" s="132"/>
      <c r="B32" s="132"/>
      <c r="C32" s="161"/>
      <c r="D32" s="132"/>
      <c r="E32" s="132"/>
      <c r="F32" s="132"/>
      <c r="G32" s="132"/>
      <c r="H32" s="132"/>
      <c r="I32" s="132"/>
    </row>
    <row r="33" spans="1:9" s="108" customFormat="1" ht="15.5" x14ac:dyDescent="0.35">
      <c r="A33" s="132"/>
      <c r="B33" s="132"/>
      <c r="C33" s="161"/>
      <c r="D33" s="132"/>
      <c r="E33" s="132"/>
      <c r="F33" s="132"/>
      <c r="G33" s="132"/>
      <c r="H33" s="132"/>
      <c r="I33" s="132"/>
    </row>
    <row r="34" spans="1:9" s="108" customFormat="1" ht="15.5" x14ac:dyDescent="0.35">
      <c r="A34" s="132"/>
      <c r="B34" s="132"/>
      <c r="C34" s="161"/>
      <c r="D34" s="132"/>
      <c r="E34" s="132"/>
      <c r="F34" s="132"/>
      <c r="G34" s="132"/>
      <c r="H34" s="132"/>
      <c r="I34" s="132"/>
    </row>
    <row r="35" spans="1:9" s="108" customFormat="1" ht="15.5" x14ac:dyDescent="0.35">
      <c r="A35" s="132"/>
      <c r="B35" s="132"/>
      <c r="C35" s="161"/>
      <c r="D35" s="132"/>
      <c r="E35" s="132"/>
      <c r="F35" s="132"/>
      <c r="G35" s="132"/>
      <c r="H35" s="132"/>
      <c r="I35" s="132"/>
    </row>
    <row r="36" spans="1:9" s="108" customFormat="1" ht="15.5" x14ac:dyDescent="0.35">
      <c r="A36" s="132"/>
      <c r="B36" s="132"/>
      <c r="C36" s="161"/>
      <c r="D36" s="132"/>
      <c r="E36" s="132"/>
      <c r="F36" s="132"/>
      <c r="G36" s="132"/>
      <c r="H36" s="132"/>
      <c r="I36" s="132"/>
    </row>
    <row r="37" spans="1:9" s="108" customFormat="1" ht="15.5" x14ac:dyDescent="0.35">
      <c r="A37" s="132"/>
      <c r="B37" s="132"/>
      <c r="C37" s="161"/>
      <c r="D37" s="132"/>
      <c r="E37" s="132"/>
      <c r="F37" s="132"/>
      <c r="G37" s="132"/>
      <c r="H37" s="132"/>
      <c r="I37" s="132"/>
    </row>
    <row r="38" spans="1:9" s="108" customFormat="1" ht="15.5" x14ac:dyDescent="0.35">
      <c r="A38" s="132"/>
      <c r="B38" s="132"/>
      <c r="C38" s="161"/>
      <c r="D38" s="132"/>
      <c r="E38" s="132"/>
      <c r="F38" s="132"/>
      <c r="G38" s="132"/>
      <c r="H38" s="132"/>
      <c r="I38" s="132"/>
    </row>
    <row r="39" spans="1:9" s="108" customFormat="1" ht="15.5" x14ac:dyDescent="0.35">
      <c r="A39" s="132"/>
      <c r="B39" s="132"/>
      <c r="C39" s="161"/>
      <c r="D39" s="132"/>
      <c r="E39" s="132"/>
      <c r="F39" s="132"/>
      <c r="G39" s="132"/>
      <c r="H39" s="132"/>
      <c r="I39" s="132"/>
    </row>
    <row r="40" spans="1:9" s="108" customFormat="1" ht="15.5" x14ac:dyDescent="0.35">
      <c r="A40" s="132"/>
      <c r="B40" s="132"/>
      <c r="C40" s="161"/>
      <c r="D40" s="132"/>
      <c r="E40" s="132"/>
      <c r="F40" s="132"/>
      <c r="G40" s="132"/>
      <c r="H40" s="132"/>
      <c r="I40" s="132"/>
    </row>
    <row r="41" spans="1:9" s="108" customFormat="1" ht="15.5" x14ac:dyDescent="0.35">
      <c r="A41" s="132"/>
      <c r="B41" s="132"/>
      <c r="C41" s="161"/>
      <c r="D41" s="132"/>
      <c r="E41" s="132"/>
      <c r="F41" s="132"/>
      <c r="G41" s="132"/>
      <c r="H41" s="132"/>
      <c r="I41" s="132"/>
    </row>
    <row r="42" spans="1:9" s="108" customFormat="1" ht="15.5" x14ac:dyDescent="0.35">
      <c r="A42" s="132"/>
      <c r="B42" s="132"/>
      <c r="C42" s="161"/>
      <c r="D42" s="132"/>
      <c r="E42" s="132"/>
      <c r="F42" s="132"/>
      <c r="G42" s="132"/>
      <c r="H42" s="132"/>
      <c r="I42" s="132"/>
    </row>
    <row r="43" spans="1:9" s="108" customFormat="1" ht="15.5" x14ac:dyDescent="0.35">
      <c r="A43" s="132"/>
      <c r="B43" s="132"/>
      <c r="C43" s="161"/>
      <c r="D43" s="132"/>
      <c r="E43" s="132"/>
      <c r="F43" s="132"/>
      <c r="G43" s="132"/>
      <c r="H43" s="132"/>
      <c r="I43" s="132"/>
    </row>
    <row r="44" spans="1:9" s="108" customFormat="1" ht="15.5" x14ac:dyDescent="0.35">
      <c r="A44" s="132"/>
      <c r="B44" s="132"/>
      <c r="C44" s="161"/>
      <c r="D44" s="132"/>
      <c r="E44" s="132"/>
      <c r="F44" s="132"/>
      <c r="G44" s="132"/>
      <c r="H44" s="132"/>
      <c r="I44" s="132"/>
    </row>
    <row r="45" spans="1:9" s="108" customFormat="1" ht="15.5" x14ac:dyDescent="0.35">
      <c r="A45" s="132"/>
      <c r="B45" s="132"/>
      <c r="C45" s="161"/>
      <c r="D45" s="132"/>
      <c r="E45" s="132"/>
      <c r="F45" s="132"/>
      <c r="G45" s="132"/>
      <c r="H45" s="132"/>
      <c r="I45" s="132"/>
    </row>
    <row r="46" spans="1:9" s="108" customFormat="1" ht="15.5" x14ac:dyDescent="0.35">
      <c r="A46" s="132"/>
      <c r="B46" s="132"/>
      <c r="C46" s="161"/>
      <c r="D46" s="132"/>
      <c r="E46" s="132"/>
      <c r="F46" s="132"/>
      <c r="G46" s="132"/>
      <c r="H46" s="132"/>
      <c r="I46" s="132"/>
    </row>
    <row r="47" spans="1:9" s="108" customFormat="1" ht="15.5" x14ac:dyDescent="0.35">
      <c r="A47" s="132"/>
      <c r="B47" s="132"/>
      <c r="C47" s="161"/>
      <c r="D47" s="132"/>
      <c r="E47" s="132"/>
      <c r="F47" s="132"/>
      <c r="G47" s="132"/>
      <c r="H47" s="132"/>
      <c r="I47" s="132"/>
    </row>
    <row r="48" spans="1:9" s="108" customFormat="1" ht="15.5" x14ac:dyDescent="0.35">
      <c r="A48" s="132"/>
      <c r="B48" s="132"/>
      <c r="C48" s="161"/>
      <c r="D48" s="132"/>
      <c r="E48" s="132"/>
      <c r="F48" s="132"/>
      <c r="G48" s="132"/>
      <c r="H48" s="132"/>
      <c r="I48" s="132"/>
    </row>
    <row r="49" spans="1:9" s="108" customFormat="1" ht="15.5" x14ac:dyDescent="0.35">
      <c r="A49" s="132"/>
      <c r="B49" s="132"/>
      <c r="C49" s="161"/>
      <c r="D49" s="132"/>
      <c r="E49" s="132"/>
      <c r="F49" s="132"/>
      <c r="G49" s="132"/>
      <c r="H49" s="132"/>
      <c r="I49" s="132"/>
    </row>
    <row r="50" spans="1:9" s="108" customFormat="1" ht="15.5" x14ac:dyDescent="0.35">
      <c r="A50" s="132"/>
      <c r="B50" s="132"/>
      <c r="C50" s="161"/>
      <c r="D50" s="132"/>
      <c r="E50" s="132"/>
      <c r="F50" s="132"/>
      <c r="G50" s="132"/>
      <c r="H50" s="132"/>
      <c r="I50" s="132"/>
    </row>
    <row r="51" spans="1:9" s="108" customFormat="1" ht="15.5" x14ac:dyDescent="0.35">
      <c r="A51" s="132"/>
      <c r="B51" s="132"/>
      <c r="C51" s="161"/>
      <c r="D51" s="132"/>
      <c r="E51" s="132"/>
      <c r="F51" s="132"/>
      <c r="G51" s="132"/>
      <c r="H51" s="132"/>
      <c r="I51" s="132"/>
    </row>
    <row r="52" spans="1:9" s="108" customFormat="1" ht="15.5" x14ac:dyDescent="0.35">
      <c r="A52" s="132"/>
      <c r="B52" s="132"/>
      <c r="C52" s="161"/>
      <c r="D52" s="132"/>
      <c r="E52" s="132"/>
      <c r="F52" s="132"/>
      <c r="G52" s="132"/>
      <c r="H52" s="132"/>
      <c r="I52" s="132"/>
    </row>
    <row r="53" spans="1:9" s="108" customFormat="1" ht="15.5" x14ac:dyDescent="0.35">
      <c r="A53" s="132"/>
      <c r="B53" s="132"/>
      <c r="C53" s="161"/>
      <c r="D53" s="132"/>
      <c r="E53" s="132"/>
      <c r="F53" s="132"/>
      <c r="G53" s="132"/>
      <c r="H53" s="132"/>
      <c r="I53" s="132"/>
    </row>
    <row r="54" spans="1:9" s="108" customFormat="1" ht="15.5" x14ac:dyDescent="0.35">
      <c r="A54" s="132"/>
      <c r="B54" s="132"/>
      <c r="C54" s="161"/>
      <c r="D54" s="132"/>
      <c r="E54" s="132"/>
      <c r="F54" s="132"/>
      <c r="G54" s="132"/>
      <c r="H54" s="132"/>
      <c r="I54" s="132"/>
    </row>
    <row r="55" spans="1:9" s="108" customFormat="1" ht="15.5" x14ac:dyDescent="0.35">
      <c r="A55" s="132"/>
      <c r="B55" s="132"/>
      <c r="C55" s="161"/>
      <c r="D55" s="132"/>
      <c r="E55" s="132"/>
      <c r="F55" s="132"/>
      <c r="G55" s="132"/>
      <c r="H55" s="132"/>
      <c r="I55" s="132"/>
    </row>
    <row r="56" spans="1:9" s="108" customFormat="1" ht="15.5" x14ac:dyDescent="0.35">
      <c r="A56" s="132"/>
      <c r="B56" s="132"/>
      <c r="C56" s="161"/>
      <c r="D56" s="132"/>
      <c r="E56" s="132"/>
      <c r="F56" s="132"/>
      <c r="G56" s="132"/>
      <c r="H56" s="132"/>
      <c r="I56" s="132"/>
    </row>
    <row r="57" spans="1:9" s="108" customFormat="1" ht="15.5" x14ac:dyDescent="0.35">
      <c r="A57" s="132"/>
      <c r="B57" s="132"/>
      <c r="C57" s="161"/>
      <c r="D57" s="132"/>
      <c r="E57" s="132"/>
      <c r="F57" s="132"/>
      <c r="G57" s="132"/>
      <c r="H57" s="132"/>
      <c r="I57" s="132"/>
    </row>
    <row r="58" spans="1:9" s="108" customFormat="1" ht="15.5" x14ac:dyDescent="0.35">
      <c r="A58" s="132"/>
      <c r="B58" s="132"/>
      <c r="C58" s="161"/>
      <c r="D58" s="132"/>
      <c r="E58" s="132"/>
      <c r="F58" s="132"/>
      <c r="G58" s="132"/>
      <c r="H58" s="132"/>
      <c r="I58" s="132"/>
    </row>
    <row r="59" spans="1:9" s="108" customFormat="1" ht="15.5" x14ac:dyDescent="0.35">
      <c r="A59" s="132"/>
      <c r="B59" s="132"/>
      <c r="C59" s="161"/>
      <c r="D59" s="132"/>
      <c r="E59" s="132"/>
      <c r="F59" s="132"/>
      <c r="G59" s="132"/>
      <c r="H59" s="132"/>
      <c r="I59" s="132"/>
    </row>
    <row r="60" spans="1:9" s="108" customFormat="1" ht="15.5" x14ac:dyDescent="0.35">
      <c r="A60" s="132"/>
      <c r="B60" s="132"/>
      <c r="C60" s="161"/>
      <c r="D60" s="132"/>
      <c r="E60" s="132"/>
      <c r="F60" s="132"/>
      <c r="G60" s="132"/>
      <c r="H60" s="132"/>
      <c r="I60" s="132"/>
    </row>
    <row r="61" spans="1:9" s="108" customFormat="1" ht="15.5" x14ac:dyDescent="0.35">
      <c r="A61" s="132"/>
      <c r="B61" s="132"/>
      <c r="C61" s="161"/>
      <c r="D61" s="132"/>
      <c r="E61" s="132"/>
      <c r="F61" s="132"/>
      <c r="G61" s="132"/>
      <c r="H61" s="132"/>
      <c r="I61" s="132"/>
    </row>
    <row r="62" spans="1:9" s="108" customFormat="1" ht="15.5" x14ac:dyDescent="0.35">
      <c r="A62" s="132"/>
      <c r="B62" s="132"/>
      <c r="C62" s="161"/>
      <c r="D62" s="132"/>
      <c r="E62" s="132"/>
      <c r="F62" s="132"/>
      <c r="G62" s="132"/>
      <c r="H62" s="132"/>
      <c r="I62" s="132"/>
    </row>
    <row r="63" spans="1:9" s="108" customFormat="1" ht="15.5" x14ac:dyDescent="0.35">
      <c r="A63" s="132"/>
      <c r="B63" s="132"/>
      <c r="C63" s="161"/>
      <c r="D63" s="132"/>
      <c r="E63" s="132"/>
      <c r="F63" s="132"/>
      <c r="G63" s="132"/>
      <c r="H63" s="132"/>
      <c r="I63" s="132"/>
    </row>
    <row r="64" spans="1:9" s="108" customFormat="1" ht="15.5" x14ac:dyDescent="0.35">
      <c r="A64" s="132"/>
      <c r="B64" s="132"/>
      <c r="C64" s="161"/>
      <c r="D64" s="132"/>
      <c r="E64" s="132"/>
      <c r="F64" s="132"/>
      <c r="G64" s="132"/>
      <c r="H64" s="132"/>
      <c r="I64" s="132"/>
    </row>
    <row r="65" spans="1:9" s="108" customFormat="1" ht="15.5" x14ac:dyDescent="0.35">
      <c r="A65" s="132"/>
      <c r="B65" s="132"/>
      <c r="C65" s="161"/>
      <c r="D65" s="132"/>
      <c r="E65" s="132"/>
      <c r="F65" s="132"/>
      <c r="G65" s="132"/>
      <c r="H65" s="132"/>
      <c r="I65" s="132"/>
    </row>
    <row r="66" spans="1:9" s="108" customFormat="1" ht="15.5" x14ac:dyDescent="0.35">
      <c r="A66" s="132"/>
      <c r="B66" s="132"/>
      <c r="C66" s="161"/>
      <c r="D66" s="132"/>
      <c r="E66" s="132"/>
      <c r="F66" s="132"/>
      <c r="G66" s="132"/>
      <c r="H66" s="132"/>
      <c r="I66" s="132"/>
    </row>
    <row r="67" spans="1:9" s="108" customFormat="1" ht="15.5" x14ac:dyDescent="0.35">
      <c r="A67" s="132"/>
      <c r="B67" s="132"/>
      <c r="C67" s="161"/>
      <c r="D67" s="132"/>
      <c r="E67" s="132"/>
      <c r="F67" s="132"/>
      <c r="G67" s="132"/>
      <c r="H67" s="132"/>
      <c r="I67" s="132"/>
    </row>
    <row r="68" spans="1:9" s="108" customFormat="1" ht="15.5" x14ac:dyDescent="0.35">
      <c r="A68" s="132"/>
      <c r="B68" s="132"/>
      <c r="C68" s="161"/>
      <c r="D68" s="132"/>
      <c r="E68" s="132"/>
      <c r="F68" s="132"/>
      <c r="G68" s="132"/>
      <c r="H68" s="132"/>
      <c r="I68" s="132"/>
    </row>
    <row r="69" spans="1:9" s="108" customFormat="1" ht="15.5" x14ac:dyDescent="0.35">
      <c r="A69" s="132"/>
      <c r="B69" s="132"/>
      <c r="C69" s="161"/>
      <c r="D69" s="132"/>
      <c r="E69" s="132"/>
      <c r="F69" s="132"/>
      <c r="G69" s="132"/>
      <c r="H69" s="132"/>
      <c r="I69" s="132"/>
    </row>
    <row r="70" spans="1:9" s="108" customFormat="1" ht="15.5" x14ac:dyDescent="0.35">
      <c r="A70" s="132"/>
      <c r="B70" s="132"/>
      <c r="C70" s="161"/>
      <c r="D70" s="132"/>
      <c r="E70" s="132"/>
      <c r="F70" s="132"/>
      <c r="G70" s="132"/>
      <c r="H70" s="132"/>
      <c r="I70" s="132"/>
    </row>
    <row r="71" spans="1:9" s="108" customFormat="1" ht="15.5" x14ac:dyDescent="0.35">
      <c r="A71" s="132"/>
      <c r="B71" s="132"/>
      <c r="C71" s="161"/>
      <c r="D71" s="132"/>
      <c r="E71" s="132"/>
      <c r="F71" s="132"/>
      <c r="G71" s="132"/>
      <c r="H71" s="132"/>
      <c r="I71" s="132"/>
    </row>
    <row r="72" spans="1:9" s="108" customFormat="1" ht="15.5" x14ac:dyDescent="0.35">
      <c r="A72" s="132"/>
      <c r="B72" s="132"/>
      <c r="C72" s="161"/>
      <c r="D72" s="132"/>
      <c r="E72" s="132"/>
      <c r="F72" s="132"/>
      <c r="G72" s="132"/>
      <c r="H72" s="132"/>
      <c r="I72" s="132"/>
    </row>
    <row r="73" spans="1:9" s="108" customFormat="1" ht="15.5" x14ac:dyDescent="0.35">
      <c r="A73" s="132"/>
      <c r="B73" s="132"/>
      <c r="C73" s="161"/>
      <c r="D73" s="132"/>
      <c r="E73" s="132"/>
      <c r="F73" s="132"/>
      <c r="G73" s="132"/>
      <c r="H73" s="132"/>
      <c r="I73" s="132"/>
    </row>
    <row r="74" spans="1:9" s="108" customFormat="1" ht="15.5" x14ac:dyDescent="0.35">
      <c r="A74" s="132"/>
      <c r="B74" s="132"/>
      <c r="C74" s="161"/>
      <c r="D74" s="132"/>
      <c r="E74" s="132"/>
      <c r="F74" s="132"/>
      <c r="G74" s="132"/>
      <c r="H74" s="132"/>
      <c r="I74" s="132"/>
    </row>
    <row r="75" spans="1:9" s="108" customFormat="1" ht="15.5" x14ac:dyDescent="0.35">
      <c r="A75" s="132"/>
      <c r="B75" s="132"/>
      <c r="C75" s="161"/>
      <c r="D75" s="132"/>
      <c r="E75" s="132"/>
      <c r="F75" s="132"/>
      <c r="G75" s="132"/>
      <c r="H75" s="132"/>
      <c r="I75" s="132"/>
    </row>
    <row r="76" spans="1:9" s="108" customFormat="1" ht="15.5" x14ac:dyDescent="0.35">
      <c r="A76" s="132"/>
      <c r="B76" s="132"/>
      <c r="C76" s="161"/>
      <c r="D76" s="132"/>
      <c r="E76" s="132"/>
      <c r="F76" s="132"/>
      <c r="G76" s="132"/>
      <c r="H76" s="132"/>
      <c r="I76" s="132"/>
    </row>
    <row r="77" spans="1:9" s="108" customFormat="1" ht="15.5" x14ac:dyDescent="0.35">
      <c r="A77" s="132"/>
      <c r="B77" s="132"/>
      <c r="C77" s="161"/>
      <c r="D77" s="132"/>
      <c r="E77" s="132"/>
      <c r="F77" s="132"/>
      <c r="G77" s="132"/>
      <c r="H77" s="132"/>
      <c r="I77" s="132"/>
    </row>
    <row r="78" spans="1:9" s="108" customFormat="1" ht="15.5" x14ac:dyDescent="0.35">
      <c r="A78" s="132"/>
      <c r="B78" s="132"/>
      <c r="C78" s="161"/>
      <c r="D78" s="132"/>
      <c r="E78" s="132"/>
      <c r="F78" s="132"/>
      <c r="G78" s="132"/>
      <c r="H78" s="132"/>
      <c r="I78" s="132"/>
    </row>
    <row r="79" spans="1:9" s="108" customFormat="1" ht="15.5" x14ac:dyDescent="0.35">
      <c r="A79" s="132"/>
      <c r="B79" s="132"/>
      <c r="C79" s="161"/>
      <c r="D79" s="132"/>
      <c r="E79" s="132"/>
      <c r="F79" s="132"/>
      <c r="G79" s="132"/>
      <c r="H79" s="132"/>
      <c r="I79" s="132"/>
    </row>
    <row r="80" spans="1:9" s="108" customFormat="1" ht="15.5" x14ac:dyDescent="0.35">
      <c r="A80" s="132"/>
      <c r="B80" s="132"/>
      <c r="C80" s="161"/>
      <c r="D80" s="132"/>
      <c r="E80" s="132"/>
      <c r="F80" s="132"/>
      <c r="G80" s="132"/>
      <c r="H80" s="132"/>
      <c r="I80" s="132"/>
    </row>
    <row r="81" spans="1:9" s="108" customFormat="1" ht="15.5" x14ac:dyDescent="0.35">
      <c r="A81" s="132"/>
      <c r="B81" s="132"/>
      <c r="C81" s="161"/>
      <c r="D81" s="132"/>
      <c r="E81" s="132"/>
      <c r="F81" s="132"/>
      <c r="G81" s="132"/>
      <c r="H81" s="132"/>
      <c r="I81" s="132"/>
    </row>
    <row r="82" spans="1:9" s="108" customFormat="1" ht="15.5" x14ac:dyDescent="0.35">
      <c r="A82" s="132"/>
      <c r="B82" s="132"/>
      <c r="C82" s="161"/>
      <c r="D82" s="132"/>
      <c r="E82" s="132"/>
      <c r="F82" s="132"/>
      <c r="G82" s="132"/>
      <c r="H82" s="132"/>
      <c r="I82" s="132"/>
    </row>
    <row r="83" spans="1:9" s="108" customFormat="1" ht="15.5" x14ac:dyDescent="0.35">
      <c r="A83" s="132"/>
      <c r="B83" s="132"/>
      <c r="C83" s="161"/>
      <c r="D83" s="132"/>
      <c r="E83" s="132"/>
      <c r="F83" s="132"/>
      <c r="G83" s="132"/>
      <c r="H83" s="132"/>
      <c r="I83" s="132"/>
    </row>
    <row r="84" spans="1:9" s="108" customFormat="1" ht="15.5" x14ac:dyDescent="0.35">
      <c r="A84" s="132"/>
      <c r="B84" s="132"/>
      <c r="C84" s="161"/>
      <c r="D84" s="132"/>
      <c r="E84" s="132"/>
      <c r="F84" s="132"/>
      <c r="G84" s="132"/>
      <c r="H84" s="132"/>
      <c r="I84" s="132"/>
    </row>
    <row r="85" spans="1:9" s="108" customFormat="1" ht="15.5" x14ac:dyDescent="0.35">
      <c r="A85" s="132"/>
      <c r="B85" s="132"/>
      <c r="C85" s="161"/>
      <c r="D85" s="132"/>
      <c r="E85" s="132"/>
      <c r="F85" s="132"/>
      <c r="G85" s="132"/>
      <c r="H85" s="132"/>
      <c r="I85" s="132"/>
    </row>
    <row r="86" spans="1:9" s="108" customFormat="1" ht="15.5" x14ac:dyDescent="0.35">
      <c r="A86" s="132"/>
      <c r="B86" s="132"/>
      <c r="C86" s="161"/>
      <c r="D86" s="132"/>
      <c r="E86" s="132"/>
      <c r="F86" s="132"/>
      <c r="G86" s="132"/>
      <c r="H86" s="132"/>
      <c r="I86" s="132"/>
    </row>
    <row r="87" spans="1:9" s="108" customFormat="1" ht="15.5" x14ac:dyDescent="0.35">
      <c r="A87" s="132"/>
      <c r="B87" s="132"/>
      <c r="C87" s="161"/>
      <c r="D87" s="132"/>
      <c r="E87" s="132"/>
      <c r="F87" s="132"/>
      <c r="G87" s="132"/>
      <c r="H87" s="132"/>
      <c r="I87" s="132"/>
    </row>
    <row r="88" spans="1:9" s="108" customFormat="1" ht="15.5" x14ac:dyDescent="0.35">
      <c r="A88" s="132"/>
      <c r="B88" s="132"/>
      <c r="C88" s="161"/>
      <c r="D88" s="132"/>
      <c r="E88" s="132"/>
      <c r="F88" s="132"/>
      <c r="G88" s="132"/>
      <c r="H88" s="132"/>
      <c r="I88" s="132"/>
    </row>
    <row r="89" spans="1:9" s="108" customFormat="1" ht="15.5" x14ac:dyDescent="0.35">
      <c r="A89" s="132"/>
      <c r="B89" s="132"/>
      <c r="C89" s="161"/>
      <c r="D89" s="132"/>
      <c r="E89" s="132"/>
      <c r="F89" s="132"/>
      <c r="G89" s="132"/>
      <c r="H89" s="132"/>
      <c r="I89" s="132"/>
    </row>
    <row r="90" spans="1:9" s="108" customFormat="1" x14ac:dyDescent="0.3">
      <c r="C90" s="151"/>
    </row>
    <row r="91" spans="1:9" s="108" customFormat="1" x14ac:dyDescent="0.3">
      <c r="C91" s="151"/>
    </row>
    <row r="92" spans="1:9" s="108" customFormat="1" x14ac:dyDescent="0.3">
      <c r="C92" s="151"/>
    </row>
    <row r="93" spans="1:9" s="108" customFormat="1" x14ac:dyDescent="0.3">
      <c r="C93" s="151"/>
    </row>
    <row r="94" spans="1:9" s="108" customFormat="1" x14ac:dyDescent="0.3">
      <c r="C94" s="151"/>
    </row>
    <row r="95" spans="1:9" s="108" customFormat="1" x14ac:dyDescent="0.3">
      <c r="C95" s="151"/>
    </row>
    <row r="96" spans="1:9" s="108" customFormat="1" x14ac:dyDescent="0.3">
      <c r="C96" s="151"/>
    </row>
    <row r="97" spans="3:3" s="108" customFormat="1" x14ac:dyDescent="0.3">
      <c r="C97" s="151"/>
    </row>
    <row r="98" spans="3:3" s="108" customFormat="1" x14ac:dyDescent="0.3">
      <c r="C98" s="151"/>
    </row>
    <row r="99" spans="3:3" s="108" customFormat="1" x14ac:dyDescent="0.3">
      <c r="C99" s="151"/>
    </row>
    <row r="100" spans="3:3" s="108" customFormat="1" x14ac:dyDescent="0.3">
      <c r="C100" s="151"/>
    </row>
    <row r="101" spans="3:3" s="108" customFormat="1" x14ac:dyDescent="0.3">
      <c r="C101" s="151"/>
    </row>
    <row r="102" spans="3:3" s="108" customFormat="1" x14ac:dyDescent="0.3">
      <c r="C102" s="151"/>
    </row>
    <row r="103" spans="3:3" s="108" customFormat="1" x14ac:dyDescent="0.3">
      <c r="C103" s="151"/>
    </row>
    <row r="104" spans="3:3" s="108" customFormat="1" x14ac:dyDescent="0.3">
      <c r="C104" s="151"/>
    </row>
    <row r="105" spans="3:3" s="108" customFormat="1" x14ac:dyDescent="0.3">
      <c r="C105" s="151"/>
    </row>
    <row r="106" spans="3:3" s="108" customFormat="1" x14ac:dyDescent="0.3">
      <c r="C106" s="151"/>
    </row>
    <row r="107" spans="3:3" s="108" customFormat="1" x14ac:dyDescent="0.3">
      <c r="C107" s="151"/>
    </row>
    <row r="108" spans="3:3" s="108" customFormat="1" x14ac:dyDescent="0.3">
      <c r="C108" s="151"/>
    </row>
    <row r="109" spans="3:3" s="108" customFormat="1" x14ac:dyDescent="0.3">
      <c r="C109" s="151"/>
    </row>
    <row r="110" spans="3:3" s="108" customFormat="1" x14ac:dyDescent="0.3">
      <c r="C110" s="151"/>
    </row>
    <row r="111" spans="3:3" s="108" customFormat="1" x14ac:dyDescent="0.3">
      <c r="C111" s="151"/>
    </row>
    <row r="112" spans="3:3" s="108" customFormat="1" x14ac:dyDescent="0.3">
      <c r="C112" s="151"/>
    </row>
    <row r="113" spans="3:3" s="108" customFormat="1" x14ac:dyDescent="0.3">
      <c r="C113" s="151"/>
    </row>
    <row r="114" spans="3:3" s="108" customFormat="1" x14ac:dyDescent="0.3">
      <c r="C114" s="151"/>
    </row>
    <row r="115" spans="3:3" s="108" customFormat="1" x14ac:dyDescent="0.3">
      <c r="C115" s="151"/>
    </row>
    <row r="116" spans="3:3" s="108" customFormat="1" x14ac:dyDescent="0.3">
      <c r="C116" s="151"/>
    </row>
    <row r="117" spans="3:3" s="108" customFormat="1" x14ac:dyDescent="0.3">
      <c r="C117" s="151"/>
    </row>
    <row r="118" spans="3:3" s="108" customFormat="1" x14ac:dyDescent="0.3">
      <c r="C118" s="151"/>
    </row>
    <row r="119" spans="3:3" s="108" customFormat="1" x14ac:dyDescent="0.3">
      <c r="C119" s="151"/>
    </row>
    <row r="120" spans="3:3" s="108" customFormat="1" x14ac:dyDescent="0.3">
      <c r="C120" s="151"/>
    </row>
    <row r="121" spans="3:3" s="108" customFormat="1" x14ac:dyDescent="0.3">
      <c r="C121" s="151"/>
    </row>
    <row r="122" spans="3:3" s="108" customFormat="1" x14ac:dyDescent="0.3">
      <c r="C122" s="151"/>
    </row>
    <row r="123" spans="3:3" s="108" customFormat="1" x14ac:dyDescent="0.3">
      <c r="C123" s="151"/>
    </row>
    <row r="124" spans="3:3" s="108" customFormat="1" x14ac:dyDescent="0.3">
      <c r="C124" s="151"/>
    </row>
    <row r="125" spans="3:3" s="108" customFormat="1" x14ac:dyDescent="0.3">
      <c r="C125" s="151"/>
    </row>
    <row r="126" spans="3:3" s="108" customFormat="1" x14ac:dyDescent="0.3">
      <c r="C126" s="151"/>
    </row>
    <row r="127" spans="3:3" s="108" customFormat="1" x14ac:dyDescent="0.3">
      <c r="C127" s="151"/>
    </row>
    <row r="128" spans="3:3" s="108" customFormat="1" x14ac:dyDescent="0.3">
      <c r="C128" s="151"/>
    </row>
    <row r="129" spans="3:3" s="108" customFormat="1" x14ac:dyDescent="0.3">
      <c r="C129" s="151"/>
    </row>
    <row r="130" spans="3:3" s="108" customFormat="1" x14ac:dyDescent="0.3">
      <c r="C130" s="151"/>
    </row>
    <row r="131" spans="3:3" s="108" customFormat="1" x14ac:dyDescent="0.3">
      <c r="C131" s="151"/>
    </row>
    <row r="132" spans="3:3" s="108" customFormat="1" x14ac:dyDescent="0.3">
      <c r="C132" s="151"/>
    </row>
    <row r="133" spans="3:3" s="108" customFormat="1" x14ac:dyDescent="0.3">
      <c r="C133" s="151"/>
    </row>
    <row r="134" spans="3:3" s="108" customFormat="1" x14ac:dyDescent="0.3">
      <c r="C134" s="151"/>
    </row>
    <row r="135" spans="3:3" s="108" customFormat="1" x14ac:dyDescent="0.3">
      <c r="C135" s="151"/>
    </row>
    <row r="136" spans="3:3" s="108" customFormat="1" x14ac:dyDescent="0.3">
      <c r="C136" s="151"/>
    </row>
    <row r="137" spans="3:3" s="108" customFormat="1" x14ac:dyDescent="0.3">
      <c r="C137" s="151"/>
    </row>
    <row r="138" spans="3:3" s="108" customFormat="1" x14ac:dyDescent="0.3">
      <c r="C138" s="151"/>
    </row>
    <row r="139" spans="3:3" s="108" customFormat="1" x14ac:dyDescent="0.3">
      <c r="C139" s="151"/>
    </row>
    <row r="140" spans="3:3" s="108" customFormat="1" x14ac:dyDescent="0.3">
      <c r="C140" s="151"/>
    </row>
    <row r="141" spans="3:3" s="108" customFormat="1" x14ac:dyDescent="0.3">
      <c r="C141" s="151"/>
    </row>
    <row r="142" spans="3:3" s="108" customFormat="1" x14ac:dyDescent="0.3">
      <c r="C142" s="151"/>
    </row>
    <row r="143" spans="3:3" s="108" customFormat="1" x14ac:dyDescent="0.3">
      <c r="C143" s="151"/>
    </row>
    <row r="144" spans="3:3" s="108" customFormat="1" x14ac:dyDescent="0.3">
      <c r="C144" s="151"/>
    </row>
    <row r="145" spans="3:3" s="108" customFormat="1" x14ac:dyDescent="0.3">
      <c r="C145" s="151"/>
    </row>
    <row r="146" spans="3:3" s="108" customFormat="1" x14ac:dyDescent="0.3">
      <c r="C146" s="151"/>
    </row>
    <row r="147" spans="3:3" s="108" customFormat="1" x14ac:dyDescent="0.3">
      <c r="C147" s="151"/>
    </row>
    <row r="148" spans="3:3" s="108" customFormat="1" x14ac:dyDescent="0.3">
      <c r="C148" s="151"/>
    </row>
    <row r="149" spans="3:3" s="108" customFormat="1" x14ac:dyDescent="0.3">
      <c r="C149" s="151"/>
    </row>
    <row r="150" spans="3:3" s="108" customFormat="1" x14ac:dyDescent="0.3">
      <c r="C150" s="151"/>
    </row>
    <row r="151" spans="3:3" s="108" customFormat="1" x14ac:dyDescent="0.3">
      <c r="C151" s="151"/>
    </row>
    <row r="152" spans="3:3" s="108" customFormat="1" x14ac:dyDescent="0.3">
      <c r="C152" s="151"/>
    </row>
    <row r="153" spans="3:3" s="108" customFormat="1" x14ac:dyDescent="0.3">
      <c r="C153" s="151"/>
    </row>
    <row r="154" spans="3:3" s="108" customFormat="1" x14ac:dyDescent="0.3">
      <c r="C154" s="151"/>
    </row>
    <row r="155" spans="3:3" s="108" customFormat="1" x14ac:dyDescent="0.3">
      <c r="C155" s="151"/>
    </row>
    <row r="156" spans="3:3" s="108" customFormat="1" x14ac:dyDescent="0.3">
      <c r="C156" s="151"/>
    </row>
    <row r="157" spans="3:3" s="108" customFormat="1" x14ac:dyDescent="0.3">
      <c r="C157" s="151"/>
    </row>
    <row r="158" spans="3:3" s="108" customFormat="1" x14ac:dyDescent="0.3">
      <c r="C158" s="151"/>
    </row>
    <row r="159" spans="3:3" s="108" customFormat="1" x14ac:dyDescent="0.3">
      <c r="C159" s="151"/>
    </row>
    <row r="160" spans="3:3" s="108" customFormat="1" x14ac:dyDescent="0.3">
      <c r="C160" s="151"/>
    </row>
    <row r="161" spans="3:3" s="108" customFormat="1" x14ac:dyDescent="0.3">
      <c r="C161" s="151"/>
    </row>
    <row r="162" spans="3:3" s="108" customFormat="1" x14ac:dyDescent="0.3">
      <c r="C162" s="151"/>
    </row>
    <row r="163" spans="3:3" s="108" customFormat="1" x14ac:dyDescent="0.3">
      <c r="C163" s="151"/>
    </row>
    <row r="164" spans="3:3" s="108" customFormat="1" x14ac:dyDescent="0.3">
      <c r="C164" s="151"/>
    </row>
    <row r="165" spans="3:3" s="108" customFormat="1" x14ac:dyDescent="0.3">
      <c r="C165" s="151"/>
    </row>
    <row r="166" spans="3:3" s="108" customFormat="1" x14ac:dyDescent="0.3">
      <c r="C166" s="151"/>
    </row>
    <row r="167" spans="3:3" s="108" customFormat="1" x14ac:dyDescent="0.3">
      <c r="C167" s="151"/>
    </row>
    <row r="168" spans="3:3" s="108" customFormat="1" x14ac:dyDescent="0.3">
      <c r="C168" s="151"/>
    </row>
    <row r="169" spans="3:3" s="108" customFormat="1" x14ac:dyDescent="0.3">
      <c r="C169" s="151"/>
    </row>
    <row r="170" spans="3:3" s="108" customFormat="1" x14ac:dyDescent="0.3">
      <c r="C170" s="151"/>
    </row>
    <row r="171" spans="3:3" s="108" customFormat="1" x14ac:dyDescent="0.3">
      <c r="C171" s="151"/>
    </row>
    <row r="172" spans="3:3" s="108" customFormat="1" x14ac:dyDescent="0.3">
      <c r="C172" s="151"/>
    </row>
    <row r="173" spans="3:3" s="108" customFormat="1" x14ac:dyDescent="0.3">
      <c r="C173" s="151"/>
    </row>
    <row r="174" spans="3:3" s="108" customFormat="1" x14ac:dyDescent="0.3">
      <c r="C174" s="151"/>
    </row>
    <row r="175" spans="3:3" s="108" customFormat="1" x14ac:dyDescent="0.3">
      <c r="C175" s="151"/>
    </row>
    <row r="176" spans="3:3" s="108" customFormat="1" x14ac:dyDescent="0.3">
      <c r="C176" s="151"/>
    </row>
    <row r="177" spans="3:3" s="108" customFormat="1" x14ac:dyDescent="0.3">
      <c r="C177" s="151"/>
    </row>
    <row r="178" spans="3:3" s="108" customFormat="1" x14ac:dyDescent="0.3">
      <c r="C178" s="151"/>
    </row>
    <row r="179" spans="3:3" s="108" customFormat="1" x14ac:dyDescent="0.3">
      <c r="C179" s="151"/>
    </row>
    <row r="180" spans="3:3" s="108" customFormat="1" x14ac:dyDescent="0.3">
      <c r="C180" s="151"/>
    </row>
    <row r="181" spans="3:3" s="108" customFormat="1" x14ac:dyDescent="0.3">
      <c r="C181" s="151"/>
    </row>
    <row r="182" spans="3:3" s="108" customFormat="1" x14ac:dyDescent="0.3">
      <c r="C182" s="151"/>
    </row>
    <row r="183" spans="3:3" s="108" customFormat="1" x14ac:dyDescent="0.3">
      <c r="C183" s="151"/>
    </row>
    <row r="184" spans="3:3" s="108" customFormat="1" x14ac:dyDescent="0.3">
      <c r="C184" s="151"/>
    </row>
    <row r="185" spans="3:3" s="108" customFormat="1" x14ac:dyDescent="0.3">
      <c r="C185" s="151"/>
    </row>
    <row r="186" spans="3:3" s="108" customFormat="1" x14ac:dyDescent="0.3">
      <c r="C186" s="151"/>
    </row>
    <row r="187" spans="3:3" s="108" customFormat="1" x14ac:dyDescent="0.3">
      <c r="C187" s="151"/>
    </row>
    <row r="188" spans="3:3" s="108" customFormat="1" x14ac:dyDescent="0.3">
      <c r="C188" s="151"/>
    </row>
    <row r="189" spans="3:3" s="108" customFormat="1" x14ac:dyDescent="0.3">
      <c r="C189" s="151"/>
    </row>
    <row r="190" spans="3:3" s="108" customFormat="1" x14ac:dyDescent="0.3">
      <c r="C190" s="151"/>
    </row>
    <row r="191" spans="3:3" s="108" customFormat="1" x14ac:dyDescent="0.3">
      <c r="C191" s="151"/>
    </row>
    <row r="192" spans="3:3" s="108" customFormat="1" x14ac:dyDescent="0.3">
      <c r="C192" s="151"/>
    </row>
    <row r="193" spans="3:3" s="108" customFormat="1" x14ac:dyDescent="0.3">
      <c r="C193" s="151"/>
    </row>
    <row r="194" spans="3:3" s="108" customFormat="1" x14ac:dyDescent="0.3">
      <c r="C194" s="151"/>
    </row>
    <row r="195" spans="3:3" s="108" customFormat="1" x14ac:dyDescent="0.3">
      <c r="C195" s="151"/>
    </row>
    <row r="196" spans="3:3" s="108" customFormat="1" x14ac:dyDescent="0.3">
      <c r="C196" s="151"/>
    </row>
    <row r="197" spans="3:3" s="108" customFormat="1" x14ac:dyDescent="0.3">
      <c r="C197" s="151"/>
    </row>
    <row r="198" spans="3:3" s="108" customFormat="1" x14ac:dyDescent="0.3">
      <c r="C198" s="151"/>
    </row>
    <row r="199" spans="3:3" s="108" customFormat="1" x14ac:dyDescent="0.3">
      <c r="C199" s="151"/>
    </row>
    <row r="200" spans="3:3" s="108" customFormat="1" x14ac:dyDescent="0.3">
      <c r="C200" s="151"/>
    </row>
    <row r="201" spans="3:3" s="108" customFormat="1" x14ac:dyDescent="0.3">
      <c r="C201" s="151"/>
    </row>
    <row r="202" spans="3:3" s="108" customFormat="1" x14ac:dyDescent="0.3">
      <c r="C202" s="151"/>
    </row>
    <row r="203" spans="3:3" s="108" customFormat="1" x14ac:dyDescent="0.3">
      <c r="C203" s="151"/>
    </row>
    <row r="204" spans="3:3" s="108" customFormat="1" x14ac:dyDescent="0.3">
      <c r="C204" s="151"/>
    </row>
    <row r="205" spans="3:3" s="108" customFormat="1" x14ac:dyDescent="0.3">
      <c r="C205" s="151"/>
    </row>
    <row r="206" spans="3:3" s="108" customFormat="1" x14ac:dyDescent="0.3">
      <c r="C206" s="151"/>
    </row>
    <row r="207" spans="3:3" s="108" customFormat="1" x14ac:dyDescent="0.3">
      <c r="C207" s="151"/>
    </row>
    <row r="208" spans="3:3" s="108" customFormat="1" x14ac:dyDescent="0.3">
      <c r="C208" s="151"/>
    </row>
    <row r="209" spans="3:3" s="108" customFormat="1" x14ac:dyDescent="0.3">
      <c r="C209" s="151"/>
    </row>
    <row r="210" spans="3:3" s="108" customFormat="1" x14ac:dyDescent="0.3">
      <c r="C210" s="151"/>
    </row>
    <row r="211" spans="3:3" s="108" customFormat="1" x14ac:dyDescent="0.3">
      <c r="C211" s="151"/>
    </row>
    <row r="212" spans="3:3" s="108" customFormat="1" x14ac:dyDescent="0.3">
      <c r="C212" s="151"/>
    </row>
    <row r="213" spans="3:3" s="108" customFormat="1" x14ac:dyDescent="0.3">
      <c r="C213" s="151"/>
    </row>
    <row r="214" spans="3:3" s="108" customFormat="1" x14ac:dyDescent="0.3">
      <c r="C214" s="151"/>
    </row>
    <row r="215" spans="3:3" s="108" customFormat="1" x14ac:dyDescent="0.3">
      <c r="C215" s="151"/>
    </row>
    <row r="216" spans="3:3" s="108" customFormat="1" x14ac:dyDescent="0.3">
      <c r="C216" s="151"/>
    </row>
    <row r="217" spans="3:3" s="108" customFormat="1" x14ac:dyDescent="0.3">
      <c r="C217" s="151"/>
    </row>
    <row r="218" spans="3:3" s="108" customFormat="1" x14ac:dyDescent="0.3">
      <c r="C218" s="151"/>
    </row>
    <row r="219" spans="3:3" s="108" customFormat="1" x14ac:dyDescent="0.3">
      <c r="C219" s="151"/>
    </row>
    <row r="220" spans="3:3" s="108" customFormat="1" x14ac:dyDescent="0.3">
      <c r="C220" s="151"/>
    </row>
    <row r="221" spans="3:3" s="108" customFormat="1" x14ac:dyDescent="0.3">
      <c r="C221" s="151"/>
    </row>
    <row r="222" spans="3:3" s="108" customFormat="1" x14ac:dyDescent="0.3">
      <c r="C222" s="151"/>
    </row>
    <row r="223" spans="3:3" s="108" customFormat="1" x14ac:dyDescent="0.3">
      <c r="C223" s="151"/>
    </row>
    <row r="224" spans="3:3" s="108" customFormat="1" x14ac:dyDescent="0.3">
      <c r="C224" s="151"/>
    </row>
    <row r="225" spans="3:3" s="108" customFormat="1" x14ac:dyDescent="0.3">
      <c r="C225" s="151"/>
    </row>
    <row r="226" spans="3:3" s="108" customFormat="1" x14ac:dyDescent="0.3">
      <c r="C226" s="151"/>
    </row>
    <row r="227" spans="3:3" s="108" customFormat="1" x14ac:dyDescent="0.3">
      <c r="C227" s="151"/>
    </row>
    <row r="228" spans="3:3" s="108" customFormat="1" x14ac:dyDescent="0.3">
      <c r="C228" s="151"/>
    </row>
    <row r="229" spans="3:3" s="108" customFormat="1" x14ac:dyDescent="0.3">
      <c r="C229" s="151"/>
    </row>
    <row r="230" spans="3:3" s="108" customFormat="1" x14ac:dyDescent="0.3">
      <c r="C230" s="151"/>
    </row>
    <row r="231" spans="3:3" s="108" customFormat="1" x14ac:dyDescent="0.3">
      <c r="C231" s="151"/>
    </row>
    <row r="232" spans="3:3" s="108" customFormat="1" x14ac:dyDescent="0.3">
      <c r="C232" s="151"/>
    </row>
    <row r="233" spans="3:3" s="108" customFormat="1" x14ac:dyDescent="0.3">
      <c r="C233" s="151"/>
    </row>
    <row r="234" spans="3:3" s="108" customFormat="1" x14ac:dyDescent="0.3">
      <c r="C234" s="151"/>
    </row>
    <row r="235" spans="3:3" s="108" customFormat="1" x14ac:dyDescent="0.3">
      <c r="C235" s="151"/>
    </row>
    <row r="236" spans="3:3" s="108" customFormat="1" x14ac:dyDescent="0.3">
      <c r="C236" s="151"/>
    </row>
    <row r="237" spans="3:3" s="108" customFormat="1" x14ac:dyDescent="0.3">
      <c r="C237" s="151"/>
    </row>
    <row r="238" spans="3:3" s="108" customFormat="1" x14ac:dyDescent="0.3">
      <c r="C238" s="151"/>
    </row>
    <row r="239" spans="3:3" s="108" customFormat="1" x14ac:dyDescent="0.3">
      <c r="C239" s="151"/>
    </row>
    <row r="240" spans="3:3" s="108" customFormat="1" x14ac:dyDescent="0.3">
      <c r="C240" s="151"/>
    </row>
    <row r="241" spans="3:3" s="108" customFormat="1" x14ac:dyDescent="0.3">
      <c r="C241" s="151"/>
    </row>
    <row r="242" spans="3:3" s="108" customFormat="1" x14ac:dyDescent="0.3">
      <c r="C242" s="151"/>
    </row>
    <row r="243" spans="3:3" s="108" customFormat="1" x14ac:dyDescent="0.3">
      <c r="C243" s="151"/>
    </row>
    <row r="244" spans="3:3" s="108" customFormat="1" x14ac:dyDescent="0.3">
      <c r="C244" s="151"/>
    </row>
    <row r="245" spans="3:3" s="108" customFormat="1" x14ac:dyDescent="0.3">
      <c r="C245" s="151"/>
    </row>
    <row r="246" spans="3:3" s="108" customFormat="1" x14ac:dyDescent="0.3">
      <c r="C246" s="151"/>
    </row>
    <row r="247" spans="3:3" s="108" customFormat="1" x14ac:dyDescent="0.3">
      <c r="C247" s="151"/>
    </row>
    <row r="248" spans="3:3" s="108" customFormat="1" x14ac:dyDescent="0.3">
      <c r="C248" s="151"/>
    </row>
    <row r="249" spans="3:3" s="108" customFormat="1" x14ac:dyDescent="0.3">
      <c r="C249" s="151"/>
    </row>
    <row r="250" spans="3:3" s="108" customFormat="1" x14ac:dyDescent="0.3">
      <c r="C250" s="151"/>
    </row>
    <row r="251" spans="3:3" s="108" customFormat="1" x14ac:dyDescent="0.3">
      <c r="C251" s="151"/>
    </row>
    <row r="252" spans="3:3" s="108" customFormat="1" x14ac:dyDescent="0.3">
      <c r="C252" s="151"/>
    </row>
    <row r="253" spans="3:3" s="108" customFormat="1" x14ac:dyDescent="0.3">
      <c r="C253" s="151"/>
    </row>
    <row r="254" spans="3:3" s="108" customFormat="1" x14ac:dyDescent="0.3">
      <c r="C254" s="151"/>
    </row>
    <row r="255" spans="3:3" s="108" customFormat="1" x14ac:dyDescent="0.3">
      <c r="C255" s="151"/>
    </row>
    <row r="256" spans="3:3" s="108" customFormat="1" x14ac:dyDescent="0.3">
      <c r="C256" s="151"/>
    </row>
    <row r="257" spans="3:13" s="108" customFormat="1" x14ac:dyDescent="0.3">
      <c r="C257" s="151"/>
    </row>
    <row r="258" spans="3:13" s="108" customFormat="1" x14ac:dyDescent="0.3">
      <c r="C258" s="151"/>
    </row>
    <row r="259" spans="3:13" s="108" customFormat="1" x14ac:dyDescent="0.3">
      <c r="C259" s="151"/>
    </row>
    <row r="260" spans="3:13" s="108" customFormat="1" x14ac:dyDescent="0.3">
      <c r="C260" s="151"/>
    </row>
    <row r="261" spans="3:13" s="108" customFormat="1" x14ac:dyDescent="0.3">
      <c r="C261" s="151"/>
    </row>
    <row r="262" spans="3:13" s="108" customFormat="1" x14ac:dyDescent="0.3">
      <c r="C262" s="151"/>
    </row>
    <row r="263" spans="3:13" s="108" customFormat="1" x14ac:dyDescent="0.3">
      <c r="C263" s="151"/>
    </row>
    <row r="264" spans="3:13" s="108" customFormat="1" x14ac:dyDescent="0.3">
      <c r="C264" s="151"/>
    </row>
    <row r="265" spans="3:13" s="108" customFormat="1" x14ac:dyDescent="0.3">
      <c r="C265" s="151"/>
    </row>
    <row r="266" spans="3:13" s="108" customFormat="1" x14ac:dyDescent="0.3">
      <c r="C266" s="151"/>
    </row>
    <row r="267" spans="3:13" s="108" customFormat="1" x14ac:dyDescent="0.3">
      <c r="C267" s="151"/>
    </row>
    <row r="268" spans="3:13" s="108" customFormat="1" x14ac:dyDescent="0.3">
      <c r="C268" s="151"/>
    </row>
    <row r="269" spans="3:13" s="108" customFormat="1" x14ac:dyDescent="0.3">
      <c r="C269" s="151"/>
    </row>
    <row r="270" spans="3:13" s="108" customFormat="1" x14ac:dyDescent="0.3">
      <c r="C270" s="151"/>
    </row>
    <row r="271" spans="3:13" s="108" customFormat="1" x14ac:dyDescent="0.3">
      <c r="C271" s="151"/>
      <c r="K271" s="106"/>
      <c r="L271" s="106"/>
      <c r="M271" s="106"/>
    </row>
    <row r="272" spans="3:13" s="108" customFormat="1" x14ac:dyDescent="0.3">
      <c r="C272" s="151"/>
      <c r="K272" s="106"/>
      <c r="L272" s="106"/>
      <c r="M272" s="106"/>
    </row>
  </sheetData>
  <sheetProtection selectLockedCells="1"/>
  <autoFilter ref="F4:F105" xr:uid="{00000000-0001-0000-0400-000000000000}"/>
  <mergeCells count="1">
    <mergeCell ref="A1:B1"/>
  </mergeCells>
  <conditionalFormatting sqref="C6:C17">
    <cfRule type="cellIs" dxfId="159" priority="31" operator="equal">
      <formula>"Not Applicable"</formula>
    </cfRule>
    <cfRule type="cellIs" dxfId="158" priority="32" operator="equal">
      <formula>"Not Started"</formula>
    </cfRule>
    <cfRule type="cellIs" dxfId="157" priority="33" operator="equal">
      <formula>"Low level of progress "</formula>
    </cfRule>
    <cfRule type="cellIs" dxfId="156" priority="34" operator="equal">
      <formula>"Significant Progress"</formula>
    </cfRule>
    <cfRule type="cellIs" dxfId="155" priority="35" operator="equal">
      <formula>"Area of Excellence"</formula>
    </cfRule>
  </conditionalFormatting>
  <conditionalFormatting sqref="C5">
    <cfRule type="cellIs" dxfId="154" priority="6" operator="equal">
      <formula>"Not Applicable"</formula>
    </cfRule>
    <cfRule type="cellIs" dxfId="153" priority="7" operator="equal">
      <formula>"Not Started"</formula>
    </cfRule>
    <cfRule type="cellIs" dxfId="152" priority="8" operator="equal">
      <formula>"Low level of progress "</formula>
    </cfRule>
    <cfRule type="cellIs" dxfId="151" priority="9" operator="equal">
      <formula>"Significant Progress"</formula>
    </cfRule>
    <cfRule type="cellIs" dxfId="150" priority="10" operator="equal">
      <formula>"Area of Excellence"</formula>
    </cfRule>
  </conditionalFormatting>
  <conditionalFormatting sqref="C18:C20">
    <cfRule type="cellIs" dxfId="149" priority="1" operator="equal">
      <formula>"Not Applicable"</formula>
    </cfRule>
    <cfRule type="cellIs" dxfId="148" priority="2" operator="equal">
      <formula>"Not Started"</formula>
    </cfRule>
    <cfRule type="cellIs" dxfId="147" priority="3" operator="equal">
      <formula>"Low level of progress "</formula>
    </cfRule>
    <cfRule type="cellIs" dxfId="146" priority="4" operator="equal">
      <formula>"Significant Progress"</formula>
    </cfRule>
    <cfRule type="cellIs" dxfId="145" priority="5" operator="equal">
      <formula>"Area of Excellence"</formula>
    </cfRule>
  </conditionalFormatting>
  <dataValidations count="2">
    <dataValidation allowBlank="1" showInputMessage="1" showErrorMessage="1" sqref="C5:D6 C7 C8:D26" xr:uid="{2DAE43BF-2BBE-446F-BE65-C689BAB81B1E}"/>
    <dataValidation type="list" allowBlank="1" showInputMessage="1" showErrorMessage="1" sqref="F5:F78" xr:uid="{780ED5CF-8E9C-411C-8F31-E1968BDDF18C}">
      <formula1>Ratings_Area_of_Excellence</formula1>
    </dataValidation>
  </dataValidations>
  <hyperlinks>
    <hyperlink ref="C5" r:id="rId1" display="https://improvinglivesnw.org.uk/~documents/documents/edi-resource-hub/debias-recruitment-interactive " xr:uid="{3B5055A4-B091-4D9E-AA92-EA11E53EF12A}"/>
    <hyperlink ref="C15" r:id="rId2" xr:uid="{5F083366-6D2D-4339-9FC4-BBA538F56211}"/>
    <hyperlink ref="C10" r:id="rId3" display="https://www.england.nhs.uk/east-of-england/wp-content/uploads/sites/47/2021/10/NHS-Practitioners-Guide-If-Your-Face-Fits_FINAL-2.pdf" xr:uid="{32CCE3F5-EDF0-44A4-935D-5EFC4462F770}"/>
    <hyperlink ref="C12" r:id="rId4" xr:uid="{03F0BFF7-842B-416A-8C9E-F4EAC369A4AB}"/>
    <hyperlink ref="C17" r:id="rId5" xr:uid="{C3A67A4E-EC25-45A9-B329-7714B9D78C95}"/>
    <hyperlink ref="C13" r:id="rId6" location=":~:text=A%20recent%20study%20by%20the,a%20candidate's%20style%20of%20speaking." xr:uid="{9589DEAE-FA5F-4875-9DF4-83D660439437}"/>
  </hyperlinks>
  <pageMargins left="0.7" right="0.7" top="0.75" bottom="0.75" header="0.3" footer="0.3"/>
  <pageSetup paperSize="9" scale="37" fitToHeight="0" orientation="landscape"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S403"/>
  <sheetViews>
    <sheetView zoomScale="80" zoomScaleNormal="80" workbookViewId="0">
      <pane ySplit="4" topLeftCell="A9" activePane="bottomLeft" state="frozen"/>
      <selection activeCell="A5" sqref="A5"/>
      <selection pane="bottomLeft" activeCell="A13" sqref="A13"/>
    </sheetView>
  </sheetViews>
  <sheetFormatPr defaultColWidth="9.26953125" defaultRowHeight="14.5" x14ac:dyDescent="0.35"/>
  <cols>
    <col min="1" max="1" width="55" customWidth="1"/>
    <col min="2" max="2" width="70.81640625" customWidth="1"/>
    <col min="3" max="3" width="32.453125" customWidth="1"/>
    <col min="4" max="6" width="40" style="106" customWidth="1"/>
    <col min="7" max="7" width="40" customWidth="1"/>
    <col min="8" max="8" width="24.7265625" customWidth="1"/>
    <col min="9" max="9" width="21.7265625" customWidth="1"/>
    <col min="10" max="10" width="0.26953125" customWidth="1"/>
    <col min="55" max="71" width="9.26953125" style="2"/>
  </cols>
  <sheetData>
    <row r="1" spans="1:71" ht="36" customHeight="1" x14ac:dyDescent="0.35">
      <c r="A1" s="234" t="s">
        <v>98</v>
      </c>
      <c r="B1" s="234"/>
      <c r="C1" s="162"/>
      <c r="D1" s="112"/>
      <c r="E1" s="112"/>
      <c r="F1" s="112"/>
      <c r="G1" s="112"/>
      <c r="H1" s="112"/>
      <c r="I1" s="9"/>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71" x14ac:dyDescent="0.35">
      <c r="A2" s="232"/>
      <c r="B2" s="232"/>
      <c r="C2" s="232"/>
      <c r="D2" s="232"/>
      <c r="E2" s="232"/>
      <c r="F2" s="233"/>
      <c r="G2" s="232"/>
      <c r="H2" s="232"/>
      <c r="I2" s="23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71" x14ac:dyDescent="0.35">
      <c r="A3" s="105"/>
      <c r="B3" s="105"/>
      <c r="C3" s="113"/>
      <c r="D3" s="113"/>
      <c r="E3" s="113"/>
      <c r="F3" s="113"/>
      <c r="G3" s="105"/>
      <c r="H3" s="105"/>
      <c r="I3" s="105"/>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71" ht="42" customHeight="1" x14ac:dyDescent="0.35">
      <c r="A4" s="55" t="s">
        <v>12</v>
      </c>
      <c r="B4" s="55" t="s">
        <v>13</v>
      </c>
      <c r="C4" s="55" t="s">
        <v>14</v>
      </c>
      <c r="D4" s="55" t="s">
        <v>15</v>
      </c>
      <c r="E4" s="55" t="s">
        <v>16</v>
      </c>
      <c r="F4" s="80" t="s">
        <v>17</v>
      </c>
      <c r="G4" s="55" t="s">
        <v>18</v>
      </c>
      <c r="H4" s="55" t="s">
        <v>51</v>
      </c>
      <c r="I4" s="55" t="s">
        <v>20</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row>
    <row r="5" spans="1:71" ht="74.25" customHeight="1" x14ac:dyDescent="0.35">
      <c r="A5" s="53" t="s">
        <v>100</v>
      </c>
      <c r="B5" s="58" t="s">
        <v>101</v>
      </c>
      <c r="C5" s="115" t="s">
        <v>91</v>
      </c>
      <c r="D5" s="52"/>
      <c r="E5" s="52"/>
      <c r="F5" s="52"/>
      <c r="G5" s="52"/>
      <c r="H5" s="163"/>
      <c r="I5" s="164"/>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71" ht="72.75" customHeight="1" x14ac:dyDescent="0.35">
      <c r="A6" s="61" t="s">
        <v>102</v>
      </c>
      <c r="B6" s="70" t="s">
        <v>103</v>
      </c>
      <c r="C6" s="244" t="s">
        <v>109</v>
      </c>
      <c r="D6" s="52"/>
      <c r="E6" s="52"/>
      <c r="F6" s="52"/>
      <c r="G6" s="52"/>
      <c r="H6" s="163"/>
      <c r="I6" s="164"/>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1:71" ht="237" customHeight="1" x14ac:dyDescent="0.35">
      <c r="A7" s="53" t="s">
        <v>104</v>
      </c>
      <c r="B7" s="82" t="s">
        <v>105</v>
      </c>
      <c r="C7" s="165" t="s">
        <v>106</v>
      </c>
      <c r="D7" s="166"/>
      <c r="E7" s="52"/>
      <c r="F7" s="52"/>
      <c r="G7" s="52"/>
      <c r="H7" s="163"/>
      <c r="I7" s="164"/>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1:71" ht="74.25" customHeight="1" x14ac:dyDescent="0.35">
      <c r="A8" s="61" t="s">
        <v>107</v>
      </c>
      <c r="B8" s="70" t="s">
        <v>108</v>
      </c>
      <c r="C8" s="244" t="s">
        <v>109</v>
      </c>
      <c r="D8" s="52"/>
      <c r="E8" s="52"/>
      <c r="F8" s="52"/>
      <c r="G8" s="52"/>
      <c r="H8" s="163"/>
      <c r="I8" s="164"/>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71" ht="199.5" customHeight="1" x14ac:dyDescent="0.35">
      <c r="A9" s="61" t="s">
        <v>110</v>
      </c>
      <c r="B9" s="86" t="s">
        <v>111</v>
      </c>
      <c r="C9" s="115" t="s">
        <v>91</v>
      </c>
      <c r="D9" s="52"/>
      <c r="E9" s="52"/>
      <c r="F9" s="52"/>
      <c r="G9" s="52"/>
      <c r="H9" s="163"/>
      <c r="I9" s="16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1:71" ht="15.5" customHeight="1" x14ac:dyDescent="0.35">
      <c r="A10" s="71" t="s">
        <v>81</v>
      </c>
      <c r="B10" s="72" t="s">
        <v>82</v>
      </c>
      <c r="C10" s="77"/>
      <c r="D10" s="52"/>
      <c r="E10" s="52"/>
      <c r="F10" s="81"/>
      <c r="G10" s="167"/>
      <c r="H10" s="167"/>
      <c r="I10" s="167"/>
      <c r="J10" s="10"/>
      <c r="K10" s="10"/>
      <c r="L10" s="10"/>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1:71" x14ac:dyDescent="0.35">
      <c r="A11" s="2"/>
      <c r="B11" s="2"/>
      <c r="C11" s="151"/>
      <c r="D11" s="108"/>
      <c r="E11" s="108"/>
      <c r="F11" s="81"/>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1:71" x14ac:dyDescent="0.35">
      <c r="A12" s="2"/>
      <c r="B12" s="2"/>
      <c r="C12" s="151"/>
      <c r="D12" s="108"/>
      <c r="E12" s="108"/>
      <c r="F12" s="10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1:71" x14ac:dyDescent="0.35">
      <c r="A13" s="2"/>
      <c r="B13" s="2"/>
      <c r="C13" s="151"/>
      <c r="D13" s="108"/>
      <c r="E13" s="108"/>
      <c r="F13" s="108"/>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71" x14ac:dyDescent="0.35">
      <c r="A14" s="2"/>
      <c r="B14" s="2"/>
      <c r="C14" s="151"/>
      <c r="D14" s="108"/>
      <c r="E14" s="108"/>
      <c r="F14" s="108"/>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71" x14ac:dyDescent="0.35">
      <c r="A15" s="2"/>
      <c r="B15" s="2"/>
      <c r="C15" s="151"/>
      <c r="D15" s="108"/>
      <c r="E15" s="108"/>
      <c r="F15" s="108"/>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71" x14ac:dyDescent="0.35">
      <c r="A16" s="2"/>
      <c r="B16" s="2"/>
      <c r="C16" s="151"/>
      <c r="D16" s="108"/>
      <c r="E16" s="108"/>
      <c r="F16" s="108"/>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x14ac:dyDescent="0.35">
      <c r="A17" s="2"/>
      <c r="B17" s="2"/>
      <c r="C17" s="151"/>
      <c r="D17" s="108"/>
      <c r="E17" s="108"/>
      <c r="F17" s="108"/>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x14ac:dyDescent="0.35">
      <c r="A18" s="2"/>
      <c r="B18" s="2"/>
      <c r="C18" s="151"/>
      <c r="D18" s="108"/>
      <c r="E18" s="108"/>
      <c r="F18" s="108"/>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x14ac:dyDescent="0.35">
      <c r="A19" s="2"/>
      <c r="B19" s="2"/>
      <c r="C19" s="151"/>
      <c r="D19" s="108"/>
      <c r="E19" s="108"/>
      <c r="F19" s="108"/>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x14ac:dyDescent="0.35">
      <c r="A20" s="2"/>
      <c r="B20" s="2"/>
      <c r="C20" s="151"/>
      <c r="D20" s="108"/>
      <c r="E20" s="108"/>
      <c r="F20" s="108"/>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x14ac:dyDescent="0.35">
      <c r="A21" s="2"/>
      <c r="B21" s="2"/>
      <c r="C21" s="151"/>
      <c r="D21" s="108"/>
      <c r="E21" s="108"/>
      <c r="F21" s="108"/>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x14ac:dyDescent="0.35">
      <c r="A22" s="2"/>
      <c r="B22" s="2"/>
      <c r="C22" s="151"/>
      <c r="D22" s="108"/>
      <c r="E22" s="108"/>
      <c r="F22" s="108"/>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x14ac:dyDescent="0.35">
      <c r="A23" s="2"/>
      <c r="B23" s="2"/>
      <c r="C23" s="151"/>
      <c r="D23" s="108"/>
      <c r="E23" s="108"/>
      <c r="F23" s="108"/>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x14ac:dyDescent="0.35">
      <c r="A24" s="2"/>
      <c r="B24" s="2"/>
      <c r="C24" s="151"/>
      <c r="D24" s="108"/>
      <c r="E24" s="108"/>
      <c r="F24" s="108"/>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x14ac:dyDescent="0.35">
      <c r="D25" s="108"/>
      <c r="E25" s="108"/>
      <c r="F25" s="108"/>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x14ac:dyDescent="0.35">
      <c r="D26" s="108"/>
      <c r="E26" s="108"/>
      <c r="F26" s="108"/>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x14ac:dyDescent="0.35">
      <c r="D27" s="108"/>
      <c r="E27" s="108"/>
      <c r="F27" s="108"/>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x14ac:dyDescent="0.35">
      <c r="D28" s="108"/>
      <c r="E28" s="108"/>
      <c r="F28" s="108"/>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x14ac:dyDescent="0.35">
      <c r="D29" s="108"/>
      <c r="E29" s="108"/>
      <c r="F29" s="108"/>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x14ac:dyDescent="0.35">
      <c r="D30" s="108"/>
      <c r="E30" s="108"/>
      <c r="F30" s="108"/>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x14ac:dyDescent="0.35">
      <c r="D31" s="108"/>
      <c r="E31" s="108"/>
      <c r="F31" s="108"/>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x14ac:dyDescent="0.35">
      <c r="D32" s="108"/>
      <c r="E32" s="108"/>
      <c r="F32" s="108"/>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4:54" x14ac:dyDescent="0.35">
      <c r="D33" s="108"/>
      <c r="E33" s="108"/>
      <c r="F33" s="108"/>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4:54" x14ac:dyDescent="0.35">
      <c r="D34" s="108"/>
      <c r="E34" s="108"/>
      <c r="F34" s="108"/>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4:54" x14ac:dyDescent="0.35">
      <c r="D35" s="108"/>
      <c r="E35" s="108"/>
      <c r="F35" s="108"/>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4:54" x14ac:dyDescent="0.35">
      <c r="D36" s="108"/>
      <c r="E36" s="108"/>
      <c r="F36" s="108"/>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4:54" x14ac:dyDescent="0.35">
      <c r="D37" s="108"/>
      <c r="E37" s="108"/>
      <c r="F37" s="108"/>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4:54" x14ac:dyDescent="0.35">
      <c r="D38" s="108"/>
      <c r="E38" s="108"/>
      <c r="F38" s="108"/>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4:54" x14ac:dyDescent="0.35">
      <c r="D39" s="108"/>
      <c r="E39" s="108"/>
      <c r="F39" s="108"/>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4:54" x14ac:dyDescent="0.35">
      <c r="D40" s="108"/>
      <c r="E40" s="108"/>
      <c r="F40" s="108"/>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4:54" x14ac:dyDescent="0.35">
      <c r="D41" s="108"/>
      <c r="E41" s="108"/>
      <c r="F41" s="108"/>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4:54" x14ac:dyDescent="0.35">
      <c r="D42" s="108"/>
      <c r="E42" s="108"/>
      <c r="F42" s="108"/>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4:54" x14ac:dyDescent="0.35">
      <c r="D43" s="108"/>
      <c r="E43" s="108"/>
      <c r="F43" s="108"/>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4:54" x14ac:dyDescent="0.35">
      <c r="D44" s="108"/>
      <c r="E44" s="108"/>
      <c r="F44" s="108"/>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4:54" x14ac:dyDescent="0.35">
      <c r="D45" s="108"/>
      <c r="E45" s="108"/>
      <c r="F45" s="108"/>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4:54" x14ac:dyDescent="0.35">
      <c r="D46" s="108"/>
      <c r="E46" s="108"/>
      <c r="F46" s="108"/>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4:54" x14ac:dyDescent="0.35">
      <c r="D47" s="108"/>
      <c r="E47" s="108"/>
      <c r="F47" s="108"/>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4:54" x14ac:dyDescent="0.35">
      <c r="D48" s="108"/>
      <c r="E48" s="108"/>
      <c r="F48" s="108"/>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4:54" x14ac:dyDescent="0.35">
      <c r="D49" s="108"/>
      <c r="E49" s="108"/>
      <c r="F49" s="108"/>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4:54" x14ac:dyDescent="0.35">
      <c r="D50" s="108"/>
      <c r="E50" s="108"/>
      <c r="F50" s="108"/>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4:54" x14ac:dyDescent="0.35">
      <c r="D51" s="108"/>
      <c r="E51" s="108"/>
      <c r="F51" s="108"/>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4:54" x14ac:dyDescent="0.35">
      <c r="D52" s="108"/>
      <c r="E52" s="108"/>
      <c r="F52" s="108"/>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4:54" x14ac:dyDescent="0.35">
      <c r="D53" s="108"/>
      <c r="E53" s="108"/>
      <c r="F53" s="108"/>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4:54" x14ac:dyDescent="0.35">
      <c r="D54" s="108"/>
      <c r="E54" s="108"/>
      <c r="F54" s="108"/>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4:54" x14ac:dyDescent="0.35">
      <c r="D55" s="108"/>
      <c r="E55" s="108"/>
      <c r="F55" s="108"/>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4:54" x14ac:dyDescent="0.35">
      <c r="D56" s="108"/>
      <c r="E56" s="108"/>
      <c r="F56" s="108"/>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4:54" x14ac:dyDescent="0.35">
      <c r="D57" s="108"/>
      <c r="E57" s="108"/>
      <c r="F57" s="108"/>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4:54" x14ac:dyDescent="0.35">
      <c r="D58" s="108"/>
      <c r="E58" s="108"/>
      <c r="F58" s="108"/>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4:54" x14ac:dyDescent="0.35">
      <c r="D59" s="108"/>
      <c r="E59" s="108"/>
      <c r="F59" s="108"/>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4:54" x14ac:dyDescent="0.35">
      <c r="D60" s="108"/>
      <c r="E60" s="108"/>
      <c r="F60" s="108"/>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4:54" x14ac:dyDescent="0.35">
      <c r="D61" s="108"/>
      <c r="E61" s="108"/>
      <c r="F61" s="108"/>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4:54" x14ac:dyDescent="0.35">
      <c r="D62" s="108"/>
      <c r="E62" s="108"/>
      <c r="F62" s="108"/>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4:54" x14ac:dyDescent="0.35">
      <c r="D63" s="108"/>
      <c r="E63" s="108"/>
      <c r="F63" s="108"/>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4:54" x14ac:dyDescent="0.35">
      <c r="D64" s="108"/>
      <c r="E64" s="108"/>
      <c r="F64" s="108"/>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4:54" x14ac:dyDescent="0.35">
      <c r="D65" s="108"/>
      <c r="E65" s="108"/>
      <c r="F65" s="108"/>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4:54" x14ac:dyDescent="0.35">
      <c r="D66" s="108"/>
      <c r="E66" s="108"/>
      <c r="F66" s="108"/>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4:54" x14ac:dyDescent="0.35">
      <c r="D67" s="108"/>
      <c r="E67" s="108"/>
      <c r="F67" s="108"/>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4:54" x14ac:dyDescent="0.35">
      <c r="D68" s="108"/>
      <c r="E68" s="108"/>
      <c r="F68" s="108"/>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4:54" x14ac:dyDescent="0.35">
      <c r="D69" s="108"/>
      <c r="E69" s="108"/>
      <c r="F69" s="108"/>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4:54" x14ac:dyDescent="0.35">
      <c r="D70" s="108"/>
      <c r="E70" s="108"/>
      <c r="F70" s="108"/>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4:54" x14ac:dyDescent="0.35">
      <c r="D71" s="108"/>
      <c r="E71" s="108"/>
      <c r="F71" s="108"/>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4:54" x14ac:dyDescent="0.35">
      <c r="D72" s="108"/>
      <c r="E72" s="108"/>
      <c r="F72" s="108"/>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4:54" x14ac:dyDescent="0.35">
      <c r="D73" s="108"/>
      <c r="E73" s="108"/>
      <c r="F73" s="108"/>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4:54" x14ac:dyDescent="0.35">
      <c r="D74" s="108"/>
      <c r="E74" s="108"/>
      <c r="F74" s="108"/>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4:54" x14ac:dyDescent="0.35">
      <c r="D75" s="108"/>
      <c r="E75" s="108"/>
      <c r="F75" s="108"/>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4:54" x14ac:dyDescent="0.35">
      <c r="D76" s="108"/>
      <c r="E76" s="108"/>
      <c r="F76" s="108"/>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4:54" x14ac:dyDescent="0.35">
      <c r="D77" s="108"/>
      <c r="E77" s="108"/>
      <c r="F77" s="108"/>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4:54" x14ac:dyDescent="0.35">
      <c r="D78" s="108"/>
      <c r="E78" s="108"/>
      <c r="F78" s="108"/>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4:54" x14ac:dyDescent="0.35">
      <c r="D79" s="108"/>
      <c r="E79" s="108"/>
      <c r="F79" s="108"/>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4:54" x14ac:dyDescent="0.35">
      <c r="D80" s="108"/>
      <c r="E80" s="108"/>
      <c r="F80" s="108"/>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4:54" x14ac:dyDescent="0.35">
      <c r="D81" s="108"/>
      <c r="E81" s="108"/>
      <c r="F81" s="108"/>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4:54" x14ac:dyDescent="0.35">
      <c r="D82" s="108"/>
      <c r="E82" s="108"/>
      <c r="F82" s="108"/>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4:54" x14ac:dyDescent="0.35">
      <c r="D83" s="108"/>
      <c r="E83" s="108"/>
      <c r="F83" s="108"/>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4:54" x14ac:dyDescent="0.35">
      <c r="D84" s="108"/>
      <c r="E84" s="108"/>
      <c r="F84" s="108"/>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4:54" x14ac:dyDescent="0.35">
      <c r="D85" s="108"/>
      <c r="E85" s="108"/>
      <c r="F85" s="108"/>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4:54" x14ac:dyDescent="0.35">
      <c r="D86" s="108"/>
      <c r="E86" s="108"/>
      <c r="F86" s="108"/>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4:54" x14ac:dyDescent="0.35">
      <c r="D87" s="108"/>
      <c r="E87" s="108"/>
      <c r="F87" s="108"/>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4:54" x14ac:dyDescent="0.35">
      <c r="D88" s="108"/>
      <c r="E88" s="108"/>
      <c r="F88" s="108"/>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4:54" x14ac:dyDescent="0.35">
      <c r="D89" s="108"/>
      <c r="E89" s="108"/>
      <c r="F89" s="108"/>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4:54" x14ac:dyDescent="0.35">
      <c r="D90" s="108"/>
      <c r="E90" s="108"/>
      <c r="F90" s="10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4:54" x14ac:dyDescent="0.35">
      <c r="D91" s="108"/>
      <c r="E91" s="108"/>
      <c r="F91" s="108"/>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4:54" x14ac:dyDescent="0.35">
      <c r="D92" s="108"/>
      <c r="E92" s="108"/>
      <c r="F92" s="108"/>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4:54" x14ac:dyDescent="0.35">
      <c r="D93" s="108"/>
      <c r="E93" s="108"/>
      <c r="F93" s="108"/>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4:54" x14ac:dyDescent="0.35">
      <c r="D94" s="108"/>
      <c r="E94" s="108"/>
      <c r="F94" s="108"/>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4:54" x14ac:dyDescent="0.35">
      <c r="D95" s="108"/>
      <c r="E95" s="108"/>
      <c r="F95" s="108"/>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4:54" x14ac:dyDescent="0.35">
      <c r="D96" s="108"/>
      <c r="E96" s="108"/>
      <c r="F96" s="108"/>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4:54" x14ac:dyDescent="0.35">
      <c r="D97" s="108"/>
      <c r="E97" s="108"/>
      <c r="F97" s="108"/>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4:54" x14ac:dyDescent="0.35">
      <c r="D98" s="108"/>
      <c r="E98" s="108"/>
      <c r="F98" s="108"/>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4:54" x14ac:dyDescent="0.35">
      <c r="D99" s="108"/>
      <c r="E99" s="108"/>
      <c r="F99" s="108"/>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4:54" x14ac:dyDescent="0.35">
      <c r="D100" s="108"/>
      <c r="E100" s="108"/>
      <c r="F100" s="10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4:54" x14ac:dyDescent="0.35">
      <c r="D101" s="108"/>
      <c r="E101" s="108"/>
      <c r="F101" s="10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4:54" x14ac:dyDescent="0.35">
      <c r="D102" s="108"/>
      <c r="E102" s="108"/>
      <c r="F102" s="10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4:54" x14ac:dyDescent="0.35">
      <c r="D103" s="108"/>
      <c r="E103" s="108"/>
      <c r="F103" s="10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4:54" x14ac:dyDescent="0.35">
      <c r="D104" s="108"/>
      <c r="E104" s="108"/>
      <c r="F104" s="10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4:54" x14ac:dyDescent="0.35">
      <c r="D105" s="108"/>
      <c r="E105" s="108"/>
      <c r="F105" s="10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4:54" x14ac:dyDescent="0.35">
      <c r="D106" s="108"/>
      <c r="E106" s="108"/>
      <c r="F106" s="10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4:54" x14ac:dyDescent="0.35">
      <c r="D107" s="108"/>
      <c r="E107" s="108"/>
      <c r="F107" s="10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4:54" x14ac:dyDescent="0.35">
      <c r="D108" s="108"/>
      <c r="E108" s="108"/>
      <c r="F108" s="10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4:54" x14ac:dyDescent="0.35">
      <c r="D109" s="108"/>
      <c r="E109" s="108"/>
      <c r="F109" s="10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4:54" x14ac:dyDescent="0.35">
      <c r="D110" s="108"/>
      <c r="E110" s="108"/>
      <c r="F110" s="10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4:54" x14ac:dyDescent="0.35">
      <c r="D111" s="108"/>
      <c r="E111" s="108"/>
      <c r="F111" s="10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4:54" x14ac:dyDescent="0.35">
      <c r="D112" s="108"/>
      <c r="E112" s="108"/>
      <c r="F112" s="108"/>
    </row>
    <row r="113" spans="4:6" x14ac:dyDescent="0.35">
      <c r="D113" s="108"/>
      <c r="E113" s="108"/>
      <c r="F113" s="108"/>
    </row>
    <row r="114" spans="4:6" x14ac:dyDescent="0.35">
      <c r="D114" s="108"/>
      <c r="E114" s="108"/>
      <c r="F114" s="108"/>
    </row>
    <row r="115" spans="4:6" x14ac:dyDescent="0.35">
      <c r="D115" s="108"/>
      <c r="E115" s="108"/>
      <c r="F115" s="108"/>
    </row>
    <row r="116" spans="4:6" x14ac:dyDescent="0.35">
      <c r="D116" s="108"/>
      <c r="E116" s="108"/>
      <c r="F116" s="108"/>
    </row>
    <row r="117" spans="4:6" x14ac:dyDescent="0.35">
      <c r="D117" s="108"/>
      <c r="E117" s="108"/>
      <c r="F117" s="108"/>
    </row>
    <row r="118" spans="4:6" x14ac:dyDescent="0.35">
      <c r="D118" s="108"/>
      <c r="E118" s="108"/>
      <c r="F118" s="108"/>
    </row>
    <row r="119" spans="4:6" x14ac:dyDescent="0.35">
      <c r="D119" s="108"/>
      <c r="E119" s="108"/>
      <c r="F119" s="108"/>
    </row>
    <row r="120" spans="4:6" x14ac:dyDescent="0.35">
      <c r="D120" s="108"/>
      <c r="E120" s="108"/>
      <c r="F120" s="108"/>
    </row>
    <row r="121" spans="4:6" x14ac:dyDescent="0.35">
      <c r="D121" s="108"/>
      <c r="E121" s="108"/>
      <c r="F121" s="108"/>
    </row>
    <row r="122" spans="4:6" x14ac:dyDescent="0.35">
      <c r="D122" s="108"/>
      <c r="E122" s="108"/>
      <c r="F122" s="108"/>
    </row>
    <row r="123" spans="4:6" x14ac:dyDescent="0.35">
      <c r="D123" s="108"/>
      <c r="E123" s="108"/>
      <c r="F123" s="108"/>
    </row>
    <row r="124" spans="4:6" x14ac:dyDescent="0.35">
      <c r="D124" s="108"/>
      <c r="E124" s="108"/>
      <c r="F124" s="108"/>
    </row>
    <row r="125" spans="4:6" x14ac:dyDescent="0.35">
      <c r="D125" s="108"/>
      <c r="E125" s="108"/>
      <c r="F125" s="108"/>
    </row>
    <row r="126" spans="4:6" x14ac:dyDescent="0.35">
      <c r="D126" s="108"/>
      <c r="E126" s="108"/>
      <c r="F126" s="108"/>
    </row>
    <row r="127" spans="4:6" x14ac:dyDescent="0.35">
      <c r="D127" s="108"/>
      <c r="E127" s="108"/>
      <c r="F127" s="108"/>
    </row>
    <row r="128" spans="4:6" x14ac:dyDescent="0.35">
      <c r="D128" s="108"/>
      <c r="E128" s="108"/>
      <c r="F128" s="108"/>
    </row>
    <row r="129" spans="4:6" x14ac:dyDescent="0.35">
      <c r="D129" s="108"/>
      <c r="E129" s="108"/>
      <c r="F129" s="108"/>
    </row>
    <row r="130" spans="4:6" x14ac:dyDescent="0.35">
      <c r="D130" s="108"/>
      <c r="E130" s="108"/>
      <c r="F130" s="108"/>
    </row>
    <row r="131" spans="4:6" x14ac:dyDescent="0.35">
      <c r="D131" s="108"/>
      <c r="E131" s="108"/>
      <c r="F131" s="108"/>
    </row>
    <row r="132" spans="4:6" x14ac:dyDescent="0.35">
      <c r="D132" s="108"/>
      <c r="E132" s="108"/>
      <c r="F132" s="108"/>
    </row>
    <row r="133" spans="4:6" x14ac:dyDescent="0.35">
      <c r="D133" s="108"/>
      <c r="E133" s="108"/>
      <c r="F133" s="108"/>
    </row>
    <row r="134" spans="4:6" x14ac:dyDescent="0.35">
      <c r="D134" s="108"/>
      <c r="E134" s="108"/>
      <c r="F134" s="108"/>
    </row>
    <row r="135" spans="4:6" x14ac:dyDescent="0.35">
      <c r="D135" s="108"/>
      <c r="E135" s="108"/>
      <c r="F135" s="108"/>
    </row>
    <row r="136" spans="4:6" x14ac:dyDescent="0.35">
      <c r="D136" s="108"/>
      <c r="E136" s="108"/>
      <c r="F136" s="108"/>
    </row>
    <row r="137" spans="4:6" x14ac:dyDescent="0.35">
      <c r="D137" s="108"/>
      <c r="E137" s="108"/>
      <c r="F137" s="108"/>
    </row>
    <row r="138" spans="4:6" x14ac:dyDescent="0.35">
      <c r="D138" s="108"/>
      <c r="E138" s="108"/>
      <c r="F138" s="108"/>
    </row>
    <row r="139" spans="4:6" x14ac:dyDescent="0.35">
      <c r="D139" s="108"/>
      <c r="E139" s="108"/>
      <c r="F139" s="108"/>
    </row>
    <row r="140" spans="4:6" x14ac:dyDescent="0.35">
      <c r="D140" s="108"/>
      <c r="E140" s="108"/>
      <c r="F140" s="108"/>
    </row>
    <row r="141" spans="4:6" x14ac:dyDescent="0.35">
      <c r="D141" s="108"/>
      <c r="E141" s="108"/>
      <c r="F141" s="108"/>
    </row>
    <row r="142" spans="4:6" x14ac:dyDescent="0.35">
      <c r="D142" s="108"/>
      <c r="E142" s="108"/>
      <c r="F142" s="108"/>
    </row>
    <row r="143" spans="4:6" x14ac:dyDescent="0.35">
      <c r="D143" s="108"/>
      <c r="E143" s="108"/>
      <c r="F143" s="108"/>
    </row>
    <row r="144" spans="4:6" x14ac:dyDescent="0.35">
      <c r="D144" s="108"/>
      <c r="E144" s="108"/>
      <c r="F144" s="108"/>
    </row>
    <row r="145" spans="4:6" x14ac:dyDescent="0.35">
      <c r="D145" s="108"/>
      <c r="E145" s="108"/>
      <c r="F145" s="108"/>
    </row>
    <row r="146" spans="4:6" x14ac:dyDescent="0.35">
      <c r="D146" s="108"/>
      <c r="E146" s="108"/>
      <c r="F146" s="108"/>
    </row>
    <row r="147" spans="4:6" x14ac:dyDescent="0.35">
      <c r="D147" s="108"/>
      <c r="E147" s="108"/>
      <c r="F147" s="108"/>
    </row>
    <row r="148" spans="4:6" x14ac:dyDescent="0.35">
      <c r="D148" s="108"/>
      <c r="E148" s="108"/>
      <c r="F148" s="108"/>
    </row>
    <row r="149" spans="4:6" x14ac:dyDescent="0.35">
      <c r="D149" s="108"/>
      <c r="E149" s="108"/>
      <c r="F149" s="108"/>
    </row>
    <row r="150" spans="4:6" x14ac:dyDescent="0.35">
      <c r="D150" s="108"/>
      <c r="E150" s="108"/>
      <c r="F150" s="108"/>
    </row>
    <row r="151" spans="4:6" x14ac:dyDescent="0.35">
      <c r="D151" s="108"/>
      <c r="E151" s="108"/>
      <c r="F151" s="108"/>
    </row>
    <row r="152" spans="4:6" x14ac:dyDescent="0.35">
      <c r="D152" s="108"/>
      <c r="E152" s="108"/>
      <c r="F152" s="108"/>
    </row>
    <row r="153" spans="4:6" x14ac:dyDescent="0.35">
      <c r="D153" s="108"/>
      <c r="E153" s="108"/>
      <c r="F153" s="108"/>
    </row>
    <row r="154" spans="4:6" x14ac:dyDescent="0.35">
      <c r="D154" s="108"/>
      <c r="E154" s="108"/>
      <c r="F154" s="108"/>
    </row>
    <row r="155" spans="4:6" x14ac:dyDescent="0.35">
      <c r="D155" s="108"/>
      <c r="E155" s="108"/>
      <c r="F155" s="108"/>
    </row>
    <row r="156" spans="4:6" x14ac:dyDescent="0.35">
      <c r="D156" s="108"/>
      <c r="E156" s="108"/>
      <c r="F156" s="108"/>
    </row>
    <row r="157" spans="4:6" x14ac:dyDescent="0.35">
      <c r="D157" s="108"/>
      <c r="E157" s="108"/>
      <c r="F157" s="108"/>
    </row>
    <row r="158" spans="4:6" x14ac:dyDescent="0.35">
      <c r="D158" s="108"/>
      <c r="E158" s="108"/>
      <c r="F158" s="108"/>
    </row>
    <row r="159" spans="4:6" x14ac:dyDescent="0.35">
      <c r="D159" s="108"/>
      <c r="E159" s="108"/>
      <c r="F159" s="108"/>
    </row>
    <row r="160" spans="4:6" x14ac:dyDescent="0.35">
      <c r="D160" s="108"/>
      <c r="E160" s="108"/>
      <c r="F160" s="108"/>
    </row>
    <row r="161" spans="4:6" x14ac:dyDescent="0.35">
      <c r="D161" s="108"/>
      <c r="E161" s="108"/>
      <c r="F161" s="108"/>
    </row>
    <row r="162" spans="4:6" x14ac:dyDescent="0.35">
      <c r="D162" s="108"/>
      <c r="E162" s="108"/>
      <c r="F162" s="108"/>
    </row>
    <row r="163" spans="4:6" x14ac:dyDescent="0.35">
      <c r="D163" s="108"/>
      <c r="E163" s="108"/>
      <c r="F163" s="108"/>
    </row>
    <row r="164" spans="4:6" x14ac:dyDescent="0.35">
      <c r="D164" s="108"/>
      <c r="E164" s="108"/>
      <c r="F164" s="108"/>
    </row>
    <row r="165" spans="4:6" x14ac:dyDescent="0.35">
      <c r="D165" s="108"/>
      <c r="E165" s="108"/>
      <c r="F165" s="108"/>
    </row>
    <row r="166" spans="4:6" x14ac:dyDescent="0.35">
      <c r="D166" s="108"/>
      <c r="E166" s="108"/>
      <c r="F166" s="108"/>
    </row>
    <row r="167" spans="4:6" x14ac:dyDescent="0.35">
      <c r="D167" s="108"/>
      <c r="E167" s="108"/>
      <c r="F167" s="108"/>
    </row>
    <row r="168" spans="4:6" x14ac:dyDescent="0.35">
      <c r="D168" s="108"/>
      <c r="E168" s="108"/>
      <c r="F168" s="108"/>
    </row>
    <row r="169" spans="4:6" x14ac:dyDescent="0.35">
      <c r="D169" s="108"/>
      <c r="E169" s="108"/>
      <c r="F169" s="108"/>
    </row>
    <row r="170" spans="4:6" x14ac:dyDescent="0.35">
      <c r="D170" s="108"/>
      <c r="E170" s="108"/>
      <c r="F170" s="108"/>
    </row>
    <row r="171" spans="4:6" x14ac:dyDescent="0.35">
      <c r="D171" s="108"/>
      <c r="E171" s="108"/>
      <c r="F171" s="108"/>
    </row>
    <row r="172" spans="4:6" x14ac:dyDescent="0.35">
      <c r="D172" s="108"/>
      <c r="E172" s="108"/>
      <c r="F172" s="108"/>
    </row>
    <row r="173" spans="4:6" x14ac:dyDescent="0.35">
      <c r="D173" s="108"/>
      <c r="E173" s="108"/>
      <c r="F173" s="108"/>
    </row>
    <row r="174" spans="4:6" x14ac:dyDescent="0.35">
      <c r="D174" s="108"/>
      <c r="E174" s="108"/>
      <c r="F174" s="108"/>
    </row>
    <row r="175" spans="4:6" x14ac:dyDescent="0.35">
      <c r="D175" s="108"/>
      <c r="E175" s="108"/>
      <c r="F175" s="108"/>
    </row>
    <row r="176" spans="4:6" x14ac:dyDescent="0.35">
      <c r="D176" s="108"/>
      <c r="E176" s="108"/>
      <c r="F176" s="108"/>
    </row>
    <row r="177" spans="4:6" x14ac:dyDescent="0.35">
      <c r="D177" s="108"/>
      <c r="E177" s="108"/>
      <c r="F177" s="108"/>
    </row>
    <row r="178" spans="4:6" x14ac:dyDescent="0.35">
      <c r="D178" s="108"/>
      <c r="E178" s="108"/>
      <c r="F178" s="108"/>
    </row>
    <row r="179" spans="4:6" x14ac:dyDescent="0.35">
      <c r="D179" s="108"/>
      <c r="E179" s="108"/>
      <c r="F179" s="108"/>
    </row>
    <row r="180" spans="4:6" x14ac:dyDescent="0.35">
      <c r="D180" s="108"/>
      <c r="E180" s="108"/>
      <c r="F180" s="108"/>
    </row>
    <row r="181" spans="4:6" x14ac:dyDescent="0.35">
      <c r="D181" s="108"/>
      <c r="E181" s="108"/>
      <c r="F181" s="108"/>
    </row>
    <row r="182" spans="4:6" x14ac:dyDescent="0.35">
      <c r="D182" s="108"/>
      <c r="E182" s="108"/>
      <c r="F182" s="108"/>
    </row>
    <row r="183" spans="4:6" x14ac:dyDescent="0.35">
      <c r="D183" s="108"/>
      <c r="E183" s="108"/>
      <c r="F183" s="108"/>
    </row>
    <row r="184" spans="4:6" x14ac:dyDescent="0.35">
      <c r="D184" s="108"/>
      <c r="E184" s="108"/>
      <c r="F184" s="108"/>
    </row>
    <row r="185" spans="4:6" x14ac:dyDescent="0.35">
      <c r="D185" s="108"/>
      <c r="E185" s="108"/>
      <c r="F185" s="108"/>
    </row>
    <row r="186" spans="4:6" x14ac:dyDescent="0.35">
      <c r="D186" s="108"/>
      <c r="E186" s="108"/>
      <c r="F186" s="108"/>
    </row>
    <row r="187" spans="4:6" x14ac:dyDescent="0.35">
      <c r="D187" s="108"/>
      <c r="E187" s="108"/>
      <c r="F187" s="108"/>
    </row>
    <row r="188" spans="4:6" x14ac:dyDescent="0.35">
      <c r="D188" s="108"/>
      <c r="E188" s="108"/>
      <c r="F188" s="108"/>
    </row>
    <row r="189" spans="4:6" x14ac:dyDescent="0.35">
      <c r="D189" s="108"/>
      <c r="E189" s="108"/>
      <c r="F189" s="108"/>
    </row>
    <row r="190" spans="4:6" x14ac:dyDescent="0.35">
      <c r="D190" s="108"/>
      <c r="E190" s="108"/>
      <c r="F190" s="108"/>
    </row>
    <row r="191" spans="4:6" x14ac:dyDescent="0.35">
      <c r="D191" s="108"/>
      <c r="E191" s="108"/>
      <c r="F191" s="108"/>
    </row>
    <row r="192" spans="4:6" x14ac:dyDescent="0.35">
      <c r="D192" s="108"/>
      <c r="E192" s="108"/>
      <c r="F192" s="108"/>
    </row>
    <row r="193" spans="4:6" x14ac:dyDescent="0.35">
      <c r="D193" s="108"/>
      <c r="E193" s="108"/>
      <c r="F193" s="108"/>
    </row>
    <row r="194" spans="4:6" x14ac:dyDescent="0.35">
      <c r="D194" s="108"/>
      <c r="E194" s="108"/>
      <c r="F194" s="108"/>
    </row>
    <row r="195" spans="4:6" x14ac:dyDescent="0.35">
      <c r="D195" s="108"/>
      <c r="E195" s="108"/>
      <c r="F195" s="108"/>
    </row>
    <row r="196" spans="4:6" x14ac:dyDescent="0.35">
      <c r="D196" s="108"/>
      <c r="E196" s="108"/>
      <c r="F196" s="108"/>
    </row>
    <row r="197" spans="4:6" x14ac:dyDescent="0.35">
      <c r="D197" s="108"/>
      <c r="E197" s="108"/>
      <c r="F197" s="108"/>
    </row>
    <row r="198" spans="4:6" x14ac:dyDescent="0.35">
      <c r="D198" s="108"/>
      <c r="E198" s="108"/>
      <c r="F198" s="108"/>
    </row>
    <row r="199" spans="4:6" x14ac:dyDescent="0.35">
      <c r="D199" s="108"/>
      <c r="E199" s="108"/>
      <c r="F199" s="108"/>
    </row>
    <row r="200" spans="4:6" x14ac:dyDescent="0.35">
      <c r="D200" s="108"/>
      <c r="E200" s="108"/>
      <c r="F200" s="108"/>
    </row>
    <row r="201" spans="4:6" x14ac:dyDescent="0.35">
      <c r="D201" s="108"/>
      <c r="E201" s="108"/>
      <c r="F201" s="108"/>
    </row>
    <row r="202" spans="4:6" x14ac:dyDescent="0.35">
      <c r="D202" s="108"/>
      <c r="E202" s="108"/>
      <c r="F202" s="108"/>
    </row>
    <row r="203" spans="4:6" x14ac:dyDescent="0.35">
      <c r="D203" s="108"/>
      <c r="E203" s="108"/>
      <c r="F203" s="108"/>
    </row>
    <row r="204" spans="4:6" x14ac:dyDescent="0.35">
      <c r="D204" s="108"/>
      <c r="E204" s="108"/>
      <c r="F204" s="108"/>
    </row>
    <row r="205" spans="4:6" x14ac:dyDescent="0.35">
      <c r="D205" s="108"/>
      <c r="E205" s="108"/>
      <c r="F205" s="108"/>
    </row>
    <row r="206" spans="4:6" x14ac:dyDescent="0.35">
      <c r="D206" s="108"/>
      <c r="E206" s="108"/>
      <c r="F206" s="108"/>
    </row>
    <row r="207" spans="4:6" x14ac:dyDescent="0.35">
      <c r="D207" s="108"/>
      <c r="E207" s="108"/>
      <c r="F207" s="108"/>
    </row>
    <row r="208" spans="4:6" x14ac:dyDescent="0.35">
      <c r="D208" s="108"/>
      <c r="E208" s="108"/>
      <c r="F208" s="108"/>
    </row>
    <row r="209" spans="4:6" x14ac:dyDescent="0.35">
      <c r="D209" s="108"/>
      <c r="E209" s="108"/>
      <c r="F209" s="108"/>
    </row>
    <row r="210" spans="4:6" x14ac:dyDescent="0.35">
      <c r="D210" s="108"/>
      <c r="E210" s="108"/>
      <c r="F210" s="108"/>
    </row>
    <row r="211" spans="4:6" x14ac:dyDescent="0.35">
      <c r="D211" s="108"/>
      <c r="E211" s="108"/>
      <c r="F211" s="108"/>
    </row>
    <row r="212" spans="4:6" x14ac:dyDescent="0.35">
      <c r="D212" s="108"/>
      <c r="E212" s="108"/>
      <c r="F212" s="108"/>
    </row>
    <row r="213" spans="4:6" x14ac:dyDescent="0.35">
      <c r="D213" s="108"/>
      <c r="E213" s="108"/>
      <c r="F213" s="108"/>
    </row>
    <row r="214" spans="4:6" x14ac:dyDescent="0.35">
      <c r="D214" s="108"/>
      <c r="E214" s="108"/>
      <c r="F214" s="108"/>
    </row>
    <row r="215" spans="4:6" x14ac:dyDescent="0.35">
      <c r="D215" s="108"/>
      <c r="E215" s="108"/>
      <c r="F215" s="108"/>
    </row>
    <row r="216" spans="4:6" x14ac:dyDescent="0.35">
      <c r="D216" s="108"/>
      <c r="E216" s="108"/>
      <c r="F216" s="108"/>
    </row>
    <row r="217" spans="4:6" x14ac:dyDescent="0.35">
      <c r="D217" s="108"/>
      <c r="E217" s="108"/>
      <c r="F217" s="108"/>
    </row>
    <row r="218" spans="4:6" x14ac:dyDescent="0.35">
      <c r="D218" s="108"/>
      <c r="E218" s="108"/>
      <c r="F218" s="108"/>
    </row>
    <row r="219" spans="4:6" x14ac:dyDescent="0.35">
      <c r="D219" s="108"/>
      <c r="E219" s="108"/>
      <c r="F219" s="108"/>
    </row>
    <row r="220" spans="4:6" x14ac:dyDescent="0.35">
      <c r="D220" s="108"/>
      <c r="E220" s="108"/>
      <c r="F220" s="108"/>
    </row>
    <row r="221" spans="4:6" x14ac:dyDescent="0.35">
      <c r="D221" s="108"/>
      <c r="E221" s="108"/>
      <c r="F221" s="108"/>
    </row>
    <row r="222" spans="4:6" x14ac:dyDescent="0.35">
      <c r="D222" s="108"/>
      <c r="E222" s="108"/>
      <c r="F222" s="108"/>
    </row>
    <row r="223" spans="4:6" x14ac:dyDescent="0.35">
      <c r="D223" s="108"/>
      <c r="E223" s="108"/>
      <c r="F223" s="108"/>
    </row>
    <row r="224" spans="4:6" x14ac:dyDescent="0.35">
      <c r="D224" s="108"/>
      <c r="E224" s="108"/>
      <c r="F224" s="108"/>
    </row>
    <row r="225" spans="4:6" x14ac:dyDescent="0.35">
      <c r="D225" s="108"/>
      <c r="E225" s="108"/>
      <c r="F225" s="108"/>
    </row>
    <row r="226" spans="4:6" x14ac:dyDescent="0.35">
      <c r="D226" s="108"/>
      <c r="E226" s="108"/>
      <c r="F226" s="108"/>
    </row>
    <row r="227" spans="4:6" x14ac:dyDescent="0.35">
      <c r="D227" s="108"/>
      <c r="E227" s="108"/>
      <c r="F227" s="108"/>
    </row>
    <row r="228" spans="4:6" x14ac:dyDescent="0.35">
      <c r="D228" s="108"/>
      <c r="E228" s="108"/>
      <c r="F228" s="108"/>
    </row>
    <row r="229" spans="4:6" x14ac:dyDescent="0.35">
      <c r="D229" s="108"/>
      <c r="E229" s="108"/>
      <c r="F229" s="108"/>
    </row>
    <row r="230" spans="4:6" x14ac:dyDescent="0.35">
      <c r="D230" s="108"/>
      <c r="E230" s="108"/>
      <c r="F230" s="108"/>
    </row>
    <row r="231" spans="4:6" x14ac:dyDescent="0.35">
      <c r="D231" s="108"/>
      <c r="E231" s="108"/>
      <c r="F231" s="108"/>
    </row>
    <row r="232" spans="4:6" x14ac:dyDescent="0.35">
      <c r="D232" s="108"/>
      <c r="E232" s="108"/>
      <c r="F232" s="108"/>
    </row>
    <row r="233" spans="4:6" x14ac:dyDescent="0.35">
      <c r="D233" s="108"/>
      <c r="E233" s="108"/>
      <c r="F233" s="108"/>
    </row>
    <row r="234" spans="4:6" x14ac:dyDescent="0.35">
      <c r="D234" s="108"/>
      <c r="E234" s="108"/>
      <c r="F234" s="108"/>
    </row>
    <row r="235" spans="4:6" x14ac:dyDescent="0.35">
      <c r="D235" s="108"/>
      <c r="E235" s="108"/>
      <c r="F235" s="108"/>
    </row>
    <row r="236" spans="4:6" x14ac:dyDescent="0.35">
      <c r="D236" s="108"/>
      <c r="E236" s="108"/>
      <c r="F236" s="108"/>
    </row>
    <row r="237" spans="4:6" x14ac:dyDescent="0.35">
      <c r="D237" s="108"/>
      <c r="E237" s="108"/>
      <c r="F237" s="108"/>
    </row>
    <row r="238" spans="4:6" x14ac:dyDescent="0.35">
      <c r="D238" s="108"/>
      <c r="E238" s="108"/>
      <c r="F238" s="108"/>
    </row>
    <row r="239" spans="4:6" x14ac:dyDescent="0.35">
      <c r="D239" s="108"/>
      <c r="E239" s="108"/>
      <c r="F239" s="108"/>
    </row>
    <row r="240" spans="4:6" x14ac:dyDescent="0.35">
      <c r="D240" s="108"/>
      <c r="E240" s="108"/>
      <c r="F240" s="108"/>
    </row>
    <row r="241" spans="4:6" x14ac:dyDescent="0.35">
      <c r="D241" s="108"/>
      <c r="E241" s="108"/>
      <c r="F241" s="108"/>
    </row>
    <row r="242" spans="4:6" x14ac:dyDescent="0.35">
      <c r="D242" s="108"/>
      <c r="E242" s="108"/>
      <c r="F242" s="108"/>
    </row>
    <row r="243" spans="4:6" x14ac:dyDescent="0.35">
      <c r="D243" s="108"/>
      <c r="E243" s="108"/>
      <c r="F243" s="108"/>
    </row>
    <row r="244" spans="4:6" x14ac:dyDescent="0.35">
      <c r="D244" s="108"/>
      <c r="E244" s="108"/>
      <c r="F244" s="108"/>
    </row>
    <row r="245" spans="4:6" x14ac:dyDescent="0.35">
      <c r="D245" s="108"/>
      <c r="E245" s="108"/>
      <c r="F245" s="108"/>
    </row>
    <row r="246" spans="4:6" x14ac:dyDescent="0.35">
      <c r="D246" s="108"/>
      <c r="E246" s="108"/>
      <c r="F246" s="108"/>
    </row>
    <row r="247" spans="4:6" x14ac:dyDescent="0.35">
      <c r="D247" s="108"/>
      <c r="E247" s="108"/>
      <c r="F247" s="108"/>
    </row>
    <row r="248" spans="4:6" x14ac:dyDescent="0.35">
      <c r="D248" s="108"/>
      <c r="E248" s="108"/>
      <c r="F248" s="108"/>
    </row>
    <row r="249" spans="4:6" x14ac:dyDescent="0.35">
      <c r="D249" s="108"/>
      <c r="E249" s="108"/>
      <c r="F249" s="108"/>
    </row>
    <row r="250" spans="4:6" x14ac:dyDescent="0.35">
      <c r="D250" s="108"/>
      <c r="E250" s="108"/>
      <c r="F250" s="108"/>
    </row>
    <row r="251" spans="4:6" x14ac:dyDescent="0.35">
      <c r="D251" s="108"/>
      <c r="E251" s="108"/>
      <c r="F251" s="108"/>
    </row>
    <row r="252" spans="4:6" x14ac:dyDescent="0.35">
      <c r="D252" s="108"/>
      <c r="E252" s="108"/>
      <c r="F252" s="108"/>
    </row>
    <row r="253" spans="4:6" x14ac:dyDescent="0.35">
      <c r="D253" s="108"/>
      <c r="E253" s="108"/>
      <c r="F253" s="108"/>
    </row>
    <row r="254" spans="4:6" x14ac:dyDescent="0.35">
      <c r="D254" s="108"/>
      <c r="E254" s="108"/>
      <c r="F254" s="108"/>
    </row>
    <row r="255" spans="4:6" x14ac:dyDescent="0.35">
      <c r="D255" s="108"/>
      <c r="E255" s="108"/>
      <c r="F255" s="108"/>
    </row>
    <row r="256" spans="4:6" x14ac:dyDescent="0.35">
      <c r="D256" s="108"/>
      <c r="E256" s="108"/>
      <c r="F256" s="108"/>
    </row>
    <row r="257" spans="4:6" x14ac:dyDescent="0.35">
      <c r="D257" s="108"/>
      <c r="E257" s="108"/>
      <c r="F257" s="108"/>
    </row>
    <row r="258" spans="4:6" x14ac:dyDescent="0.35">
      <c r="D258" s="108"/>
      <c r="E258" s="108"/>
      <c r="F258" s="108"/>
    </row>
    <row r="259" spans="4:6" x14ac:dyDescent="0.35">
      <c r="D259" s="108"/>
      <c r="E259" s="108"/>
      <c r="F259" s="108"/>
    </row>
    <row r="260" spans="4:6" x14ac:dyDescent="0.35">
      <c r="D260" s="108"/>
      <c r="E260" s="108"/>
      <c r="F260" s="108"/>
    </row>
    <row r="261" spans="4:6" x14ac:dyDescent="0.35">
      <c r="D261" s="108"/>
      <c r="E261" s="108"/>
      <c r="F261" s="108"/>
    </row>
    <row r="262" spans="4:6" x14ac:dyDescent="0.35">
      <c r="D262" s="108"/>
      <c r="E262" s="108"/>
      <c r="F262" s="108"/>
    </row>
    <row r="263" spans="4:6" x14ac:dyDescent="0.35">
      <c r="D263" s="108"/>
      <c r="E263" s="108"/>
      <c r="F263" s="108"/>
    </row>
    <row r="264" spans="4:6" x14ac:dyDescent="0.35">
      <c r="D264" s="108"/>
      <c r="E264" s="108"/>
      <c r="F264" s="108"/>
    </row>
    <row r="265" spans="4:6" x14ac:dyDescent="0.35">
      <c r="D265" s="108"/>
      <c r="E265" s="108"/>
      <c r="F265" s="108"/>
    </row>
    <row r="266" spans="4:6" x14ac:dyDescent="0.35">
      <c r="D266" s="108"/>
      <c r="E266" s="108"/>
      <c r="F266" s="108"/>
    </row>
    <row r="267" spans="4:6" x14ac:dyDescent="0.35">
      <c r="D267" s="108"/>
      <c r="E267" s="108"/>
      <c r="F267" s="108"/>
    </row>
    <row r="268" spans="4:6" x14ac:dyDescent="0.35">
      <c r="D268" s="108"/>
      <c r="E268" s="108"/>
      <c r="F268" s="108"/>
    </row>
    <row r="269" spans="4:6" x14ac:dyDescent="0.35">
      <c r="D269" s="108"/>
      <c r="E269" s="108"/>
      <c r="F269" s="108"/>
    </row>
    <row r="270" spans="4:6" x14ac:dyDescent="0.35">
      <c r="D270" s="108"/>
      <c r="E270" s="108"/>
      <c r="F270" s="108"/>
    </row>
    <row r="271" spans="4:6" x14ac:dyDescent="0.35">
      <c r="D271" s="108"/>
      <c r="E271" s="108"/>
      <c r="F271" s="108"/>
    </row>
    <row r="272" spans="4:6" x14ac:dyDescent="0.35">
      <c r="D272" s="108"/>
      <c r="E272" s="108"/>
      <c r="F272" s="108"/>
    </row>
    <row r="273" spans="4:6" x14ac:dyDescent="0.35">
      <c r="D273" s="108"/>
      <c r="E273" s="108"/>
      <c r="F273" s="108"/>
    </row>
    <row r="274" spans="4:6" x14ac:dyDescent="0.35">
      <c r="D274" s="108"/>
      <c r="E274" s="108"/>
      <c r="F274" s="108"/>
    </row>
    <row r="275" spans="4:6" x14ac:dyDescent="0.35">
      <c r="D275" s="108"/>
      <c r="E275" s="108"/>
      <c r="F275" s="108"/>
    </row>
    <row r="276" spans="4:6" x14ac:dyDescent="0.35">
      <c r="D276" s="108"/>
      <c r="E276" s="108"/>
      <c r="F276" s="108"/>
    </row>
    <row r="277" spans="4:6" x14ac:dyDescent="0.35">
      <c r="D277" s="108"/>
      <c r="E277" s="108"/>
      <c r="F277" s="108"/>
    </row>
    <row r="278" spans="4:6" x14ac:dyDescent="0.35">
      <c r="D278" s="108"/>
      <c r="E278" s="108"/>
      <c r="F278" s="108"/>
    </row>
    <row r="279" spans="4:6" x14ac:dyDescent="0.35">
      <c r="D279" s="108"/>
      <c r="E279" s="108"/>
      <c r="F279" s="108"/>
    </row>
    <row r="280" spans="4:6" x14ac:dyDescent="0.35">
      <c r="D280" s="108"/>
      <c r="E280" s="108"/>
      <c r="F280" s="108"/>
    </row>
    <row r="281" spans="4:6" x14ac:dyDescent="0.35">
      <c r="D281" s="108"/>
      <c r="E281" s="108"/>
      <c r="F281" s="108"/>
    </row>
    <row r="282" spans="4:6" x14ac:dyDescent="0.35">
      <c r="D282" s="108"/>
      <c r="E282" s="108"/>
      <c r="F282" s="108"/>
    </row>
    <row r="283" spans="4:6" x14ac:dyDescent="0.35">
      <c r="D283" s="108"/>
      <c r="E283" s="108"/>
      <c r="F283" s="108"/>
    </row>
    <row r="284" spans="4:6" x14ac:dyDescent="0.35">
      <c r="D284" s="108"/>
      <c r="E284" s="108"/>
      <c r="F284" s="108"/>
    </row>
    <row r="285" spans="4:6" x14ac:dyDescent="0.35">
      <c r="D285" s="108"/>
      <c r="E285" s="108"/>
      <c r="F285" s="108"/>
    </row>
    <row r="286" spans="4:6" x14ac:dyDescent="0.35">
      <c r="D286" s="108"/>
      <c r="E286" s="108"/>
      <c r="F286" s="108"/>
    </row>
    <row r="287" spans="4:6" x14ac:dyDescent="0.35">
      <c r="D287" s="108"/>
      <c r="E287" s="108"/>
      <c r="F287" s="108"/>
    </row>
    <row r="288" spans="4:6" x14ac:dyDescent="0.35">
      <c r="D288" s="108"/>
      <c r="E288" s="108"/>
      <c r="F288" s="108"/>
    </row>
    <row r="289" spans="4:6" x14ac:dyDescent="0.35">
      <c r="D289" s="108"/>
      <c r="E289" s="108"/>
      <c r="F289" s="108"/>
    </row>
    <row r="290" spans="4:6" x14ac:dyDescent="0.35">
      <c r="D290" s="108"/>
      <c r="E290" s="108"/>
      <c r="F290" s="108"/>
    </row>
    <row r="291" spans="4:6" x14ac:dyDescent="0.35">
      <c r="D291" s="108"/>
      <c r="E291" s="108"/>
      <c r="F291" s="108"/>
    </row>
    <row r="292" spans="4:6" x14ac:dyDescent="0.35">
      <c r="D292" s="108"/>
      <c r="E292" s="108"/>
      <c r="F292" s="108"/>
    </row>
    <row r="293" spans="4:6" x14ac:dyDescent="0.35">
      <c r="D293" s="108"/>
      <c r="E293" s="108"/>
      <c r="F293" s="108"/>
    </row>
    <row r="294" spans="4:6" x14ac:dyDescent="0.35">
      <c r="D294" s="108"/>
      <c r="E294" s="108"/>
      <c r="F294" s="108"/>
    </row>
    <row r="295" spans="4:6" x14ac:dyDescent="0.35">
      <c r="D295" s="108"/>
      <c r="E295" s="108"/>
      <c r="F295" s="108"/>
    </row>
    <row r="296" spans="4:6" x14ac:dyDescent="0.35">
      <c r="D296" s="108"/>
      <c r="E296" s="108"/>
      <c r="F296" s="108"/>
    </row>
    <row r="297" spans="4:6" x14ac:dyDescent="0.35">
      <c r="D297" s="108"/>
      <c r="E297" s="108"/>
      <c r="F297" s="108"/>
    </row>
    <row r="298" spans="4:6" x14ac:dyDescent="0.35">
      <c r="D298" s="108"/>
      <c r="E298" s="108"/>
      <c r="F298" s="108"/>
    </row>
    <row r="299" spans="4:6" x14ac:dyDescent="0.35">
      <c r="D299" s="108"/>
      <c r="E299" s="108"/>
      <c r="F299" s="108"/>
    </row>
    <row r="300" spans="4:6" x14ac:dyDescent="0.35">
      <c r="D300" s="108"/>
      <c r="E300" s="108"/>
      <c r="F300" s="108"/>
    </row>
    <row r="301" spans="4:6" x14ac:dyDescent="0.35">
      <c r="D301" s="108"/>
      <c r="E301" s="108"/>
      <c r="F301" s="108"/>
    </row>
    <row r="302" spans="4:6" x14ac:dyDescent="0.35">
      <c r="D302" s="108"/>
      <c r="E302" s="108"/>
      <c r="F302" s="108"/>
    </row>
    <row r="303" spans="4:6" x14ac:dyDescent="0.35">
      <c r="D303" s="108"/>
      <c r="E303" s="108"/>
      <c r="F303" s="108"/>
    </row>
    <row r="304" spans="4:6" x14ac:dyDescent="0.35">
      <c r="D304" s="108"/>
      <c r="E304" s="108"/>
      <c r="F304" s="108"/>
    </row>
    <row r="305" spans="4:6" x14ac:dyDescent="0.35">
      <c r="D305" s="108"/>
      <c r="E305" s="108"/>
      <c r="F305" s="108"/>
    </row>
    <row r="306" spans="4:6" x14ac:dyDescent="0.35">
      <c r="D306" s="108"/>
      <c r="E306" s="108"/>
      <c r="F306" s="108"/>
    </row>
    <row r="307" spans="4:6" x14ac:dyDescent="0.35">
      <c r="D307" s="108"/>
      <c r="E307" s="108"/>
      <c r="F307" s="108"/>
    </row>
    <row r="308" spans="4:6" x14ac:dyDescent="0.35">
      <c r="D308" s="108"/>
      <c r="E308" s="108"/>
      <c r="F308" s="108"/>
    </row>
    <row r="309" spans="4:6" x14ac:dyDescent="0.35">
      <c r="D309" s="108"/>
      <c r="E309" s="108"/>
      <c r="F309" s="108"/>
    </row>
    <row r="310" spans="4:6" x14ac:dyDescent="0.35">
      <c r="D310" s="108"/>
      <c r="E310" s="108"/>
      <c r="F310" s="108"/>
    </row>
    <row r="311" spans="4:6" x14ac:dyDescent="0.35">
      <c r="D311" s="108"/>
      <c r="E311" s="108"/>
      <c r="F311" s="108"/>
    </row>
    <row r="312" spans="4:6" x14ac:dyDescent="0.35">
      <c r="D312" s="108"/>
      <c r="E312" s="108"/>
      <c r="F312" s="108"/>
    </row>
    <row r="313" spans="4:6" x14ac:dyDescent="0.35">
      <c r="D313" s="108"/>
      <c r="E313" s="108"/>
      <c r="F313" s="108"/>
    </row>
    <row r="314" spans="4:6" x14ac:dyDescent="0.35">
      <c r="D314" s="108"/>
      <c r="E314" s="108"/>
      <c r="F314" s="108"/>
    </row>
    <row r="315" spans="4:6" x14ac:dyDescent="0.35">
      <c r="D315" s="108"/>
      <c r="E315" s="108"/>
      <c r="F315" s="108"/>
    </row>
    <row r="316" spans="4:6" x14ac:dyDescent="0.35">
      <c r="D316" s="108"/>
      <c r="E316" s="108"/>
      <c r="F316" s="108"/>
    </row>
    <row r="317" spans="4:6" x14ac:dyDescent="0.35">
      <c r="D317" s="108"/>
      <c r="E317" s="108"/>
      <c r="F317" s="108"/>
    </row>
    <row r="318" spans="4:6" x14ac:dyDescent="0.35">
      <c r="D318" s="108"/>
      <c r="E318" s="108"/>
      <c r="F318" s="108"/>
    </row>
    <row r="319" spans="4:6" x14ac:dyDescent="0.35">
      <c r="D319" s="108"/>
      <c r="E319" s="108"/>
      <c r="F319" s="108"/>
    </row>
    <row r="320" spans="4:6" x14ac:dyDescent="0.35">
      <c r="D320" s="108"/>
      <c r="E320" s="108"/>
      <c r="F320" s="108"/>
    </row>
    <row r="321" spans="4:6" x14ac:dyDescent="0.35">
      <c r="D321" s="108"/>
      <c r="E321" s="108"/>
      <c r="F321" s="108"/>
    </row>
    <row r="322" spans="4:6" x14ac:dyDescent="0.35">
      <c r="D322" s="108"/>
      <c r="E322" s="108"/>
      <c r="F322" s="108"/>
    </row>
    <row r="323" spans="4:6" x14ac:dyDescent="0.35">
      <c r="D323" s="108"/>
      <c r="E323" s="108"/>
      <c r="F323" s="108"/>
    </row>
    <row r="324" spans="4:6" x14ac:dyDescent="0.35">
      <c r="D324" s="108"/>
      <c r="E324" s="108"/>
      <c r="F324" s="108"/>
    </row>
    <row r="325" spans="4:6" x14ac:dyDescent="0.35">
      <c r="D325" s="108"/>
      <c r="E325" s="108"/>
      <c r="F325" s="108"/>
    </row>
    <row r="326" spans="4:6" x14ac:dyDescent="0.35">
      <c r="D326" s="108"/>
      <c r="E326" s="108"/>
      <c r="F326" s="108"/>
    </row>
    <row r="327" spans="4:6" x14ac:dyDescent="0.35">
      <c r="D327" s="108"/>
      <c r="E327" s="108"/>
      <c r="F327" s="108"/>
    </row>
    <row r="328" spans="4:6" x14ac:dyDescent="0.35">
      <c r="D328" s="108"/>
      <c r="E328" s="108"/>
      <c r="F328" s="108"/>
    </row>
    <row r="329" spans="4:6" x14ac:dyDescent="0.35">
      <c r="D329" s="108"/>
      <c r="E329" s="108"/>
      <c r="F329" s="108"/>
    </row>
    <row r="330" spans="4:6" x14ac:dyDescent="0.35">
      <c r="D330" s="108"/>
      <c r="E330" s="108"/>
      <c r="F330" s="108"/>
    </row>
    <row r="331" spans="4:6" x14ac:dyDescent="0.35">
      <c r="D331" s="108"/>
      <c r="E331" s="108"/>
      <c r="F331" s="108"/>
    </row>
    <row r="332" spans="4:6" x14ac:dyDescent="0.35">
      <c r="D332" s="108"/>
      <c r="E332" s="108"/>
      <c r="F332" s="108"/>
    </row>
    <row r="333" spans="4:6" x14ac:dyDescent="0.35">
      <c r="D333" s="108"/>
      <c r="E333" s="108"/>
      <c r="F333" s="108"/>
    </row>
    <row r="334" spans="4:6" x14ac:dyDescent="0.35">
      <c r="D334" s="108"/>
      <c r="E334" s="108"/>
      <c r="F334" s="108"/>
    </row>
    <row r="335" spans="4:6" x14ac:dyDescent="0.35">
      <c r="D335" s="108"/>
      <c r="E335" s="108"/>
      <c r="F335" s="108"/>
    </row>
    <row r="336" spans="4:6" x14ac:dyDescent="0.35">
      <c r="D336" s="108"/>
      <c r="E336" s="108"/>
      <c r="F336" s="108"/>
    </row>
    <row r="337" spans="4:6" x14ac:dyDescent="0.35">
      <c r="D337" s="108"/>
      <c r="E337" s="108"/>
      <c r="F337" s="108"/>
    </row>
    <row r="338" spans="4:6" x14ac:dyDescent="0.35">
      <c r="D338" s="108"/>
      <c r="E338" s="108"/>
      <c r="F338" s="108"/>
    </row>
    <row r="339" spans="4:6" x14ac:dyDescent="0.35">
      <c r="D339" s="108"/>
      <c r="E339" s="108"/>
      <c r="F339" s="108"/>
    </row>
    <row r="340" spans="4:6" x14ac:dyDescent="0.35">
      <c r="D340" s="108"/>
      <c r="E340" s="108"/>
      <c r="F340" s="108"/>
    </row>
    <row r="341" spans="4:6" x14ac:dyDescent="0.35">
      <c r="D341" s="108"/>
      <c r="E341" s="108"/>
      <c r="F341" s="108"/>
    </row>
    <row r="342" spans="4:6" x14ac:dyDescent="0.35">
      <c r="D342" s="108"/>
      <c r="E342" s="108"/>
      <c r="F342" s="108"/>
    </row>
    <row r="343" spans="4:6" x14ac:dyDescent="0.35">
      <c r="D343" s="108"/>
      <c r="E343" s="108"/>
      <c r="F343" s="108"/>
    </row>
    <row r="344" spans="4:6" x14ac:dyDescent="0.35">
      <c r="D344" s="108"/>
      <c r="E344" s="108"/>
      <c r="F344" s="108"/>
    </row>
    <row r="345" spans="4:6" x14ac:dyDescent="0.35">
      <c r="D345" s="108"/>
      <c r="E345" s="108"/>
      <c r="F345" s="108"/>
    </row>
    <row r="346" spans="4:6" x14ac:dyDescent="0.35">
      <c r="D346" s="108"/>
      <c r="E346" s="108"/>
      <c r="F346" s="108"/>
    </row>
    <row r="347" spans="4:6" x14ac:dyDescent="0.35">
      <c r="D347" s="108"/>
      <c r="E347" s="108"/>
      <c r="F347" s="108"/>
    </row>
    <row r="348" spans="4:6" x14ac:dyDescent="0.35">
      <c r="D348" s="108"/>
      <c r="E348" s="108"/>
      <c r="F348" s="108"/>
    </row>
    <row r="349" spans="4:6" x14ac:dyDescent="0.35">
      <c r="D349" s="108"/>
      <c r="E349" s="108"/>
      <c r="F349" s="108"/>
    </row>
    <row r="350" spans="4:6" x14ac:dyDescent="0.35">
      <c r="D350" s="108"/>
      <c r="E350" s="108"/>
      <c r="F350" s="108"/>
    </row>
    <row r="351" spans="4:6" x14ac:dyDescent="0.35">
      <c r="D351" s="108"/>
      <c r="E351" s="108"/>
      <c r="F351" s="108"/>
    </row>
    <row r="352" spans="4:6" x14ac:dyDescent="0.35">
      <c r="D352" s="108"/>
      <c r="E352" s="108"/>
      <c r="F352" s="108"/>
    </row>
    <row r="353" spans="4:6" x14ac:dyDescent="0.35">
      <c r="D353" s="108"/>
      <c r="E353" s="108"/>
      <c r="F353" s="108"/>
    </row>
    <row r="354" spans="4:6" x14ac:dyDescent="0.35">
      <c r="D354" s="108"/>
      <c r="E354" s="108"/>
      <c r="F354" s="108"/>
    </row>
    <row r="355" spans="4:6" x14ac:dyDescent="0.35">
      <c r="D355" s="108"/>
      <c r="E355" s="108"/>
      <c r="F355" s="108"/>
    </row>
    <row r="356" spans="4:6" x14ac:dyDescent="0.35">
      <c r="D356" s="108"/>
      <c r="E356" s="108"/>
      <c r="F356" s="108"/>
    </row>
    <row r="357" spans="4:6" x14ac:dyDescent="0.35">
      <c r="D357" s="108"/>
      <c r="E357" s="108"/>
      <c r="F357" s="108"/>
    </row>
    <row r="358" spans="4:6" x14ac:dyDescent="0.35">
      <c r="D358" s="108"/>
      <c r="E358" s="108"/>
      <c r="F358" s="108"/>
    </row>
    <row r="359" spans="4:6" x14ac:dyDescent="0.35">
      <c r="D359" s="108"/>
      <c r="E359" s="108"/>
      <c r="F359" s="108"/>
    </row>
    <row r="360" spans="4:6" x14ac:dyDescent="0.35">
      <c r="D360" s="108"/>
      <c r="E360" s="108"/>
      <c r="F360" s="108"/>
    </row>
    <row r="361" spans="4:6" x14ac:dyDescent="0.35">
      <c r="D361" s="108"/>
      <c r="E361" s="108"/>
      <c r="F361" s="108"/>
    </row>
    <row r="362" spans="4:6" x14ac:dyDescent="0.35">
      <c r="D362" s="108"/>
      <c r="E362" s="108"/>
      <c r="F362" s="108"/>
    </row>
    <row r="363" spans="4:6" x14ac:dyDescent="0.35">
      <c r="D363" s="108"/>
      <c r="E363" s="108"/>
      <c r="F363" s="108"/>
    </row>
    <row r="364" spans="4:6" x14ac:dyDescent="0.35">
      <c r="D364" s="108"/>
      <c r="E364" s="108"/>
      <c r="F364" s="108"/>
    </row>
    <row r="365" spans="4:6" x14ac:dyDescent="0.35">
      <c r="D365" s="108"/>
      <c r="E365" s="108"/>
      <c r="F365" s="108"/>
    </row>
    <row r="366" spans="4:6" x14ac:dyDescent="0.35">
      <c r="D366" s="108"/>
      <c r="E366" s="108"/>
      <c r="F366" s="108"/>
    </row>
    <row r="367" spans="4:6" x14ac:dyDescent="0.35">
      <c r="D367" s="108"/>
      <c r="E367" s="108"/>
      <c r="F367" s="108"/>
    </row>
    <row r="368" spans="4:6" x14ac:dyDescent="0.35">
      <c r="D368" s="108"/>
      <c r="E368" s="108"/>
      <c r="F368" s="108"/>
    </row>
    <row r="369" spans="4:6" x14ac:dyDescent="0.35">
      <c r="D369" s="108"/>
      <c r="E369" s="108"/>
      <c r="F369" s="108"/>
    </row>
    <row r="370" spans="4:6" x14ac:dyDescent="0.35">
      <c r="D370" s="108"/>
      <c r="E370" s="108"/>
      <c r="F370" s="108"/>
    </row>
    <row r="371" spans="4:6" x14ac:dyDescent="0.35">
      <c r="D371" s="108"/>
      <c r="E371" s="108"/>
      <c r="F371" s="108"/>
    </row>
    <row r="372" spans="4:6" x14ac:dyDescent="0.35">
      <c r="D372" s="108"/>
      <c r="E372" s="108"/>
      <c r="F372" s="108"/>
    </row>
    <row r="373" spans="4:6" x14ac:dyDescent="0.35">
      <c r="D373" s="108"/>
      <c r="E373" s="108"/>
      <c r="F373" s="108"/>
    </row>
    <row r="374" spans="4:6" x14ac:dyDescent="0.35">
      <c r="D374" s="108"/>
      <c r="E374" s="108"/>
      <c r="F374" s="108"/>
    </row>
    <row r="375" spans="4:6" x14ac:dyDescent="0.35">
      <c r="D375" s="108"/>
      <c r="E375" s="108"/>
      <c r="F375" s="108"/>
    </row>
    <row r="376" spans="4:6" x14ac:dyDescent="0.35">
      <c r="D376" s="108"/>
      <c r="E376" s="108"/>
      <c r="F376" s="108"/>
    </row>
    <row r="377" spans="4:6" x14ac:dyDescent="0.35">
      <c r="D377" s="108"/>
      <c r="E377" s="108"/>
      <c r="F377" s="108"/>
    </row>
    <row r="378" spans="4:6" x14ac:dyDescent="0.35">
      <c r="D378" s="108"/>
      <c r="E378" s="108"/>
      <c r="F378" s="108"/>
    </row>
    <row r="379" spans="4:6" x14ac:dyDescent="0.35">
      <c r="D379" s="108"/>
      <c r="E379" s="108"/>
      <c r="F379" s="108"/>
    </row>
    <row r="380" spans="4:6" x14ac:dyDescent="0.35">
      <c r="D380" s="108"/>
      <c r="E380" s="108"/>
      <c r="F380" s="108"/>
    </row>
    <row r="381" spans="4:6" x14ac:dyDescent="0.35">
      <c r="D381" s="108"/>
      <c r="E381" s="108"/>
      <c r="F381" s="108"/>
    </row>
    <row r="382" spans="4:6" x14ac:dyDescent="0.35">
      <c r="D382" s="108"/>
      <c r="E382" s="108"/>
      <c r="F382" s="108"/>
    </row>
    <row r="383" spans="4:6" x14ac:dyDescent="0.35">
      <c r="D383" s="108"/>
      <c r="E383" s="108"/>
      <c r="F383" s="108"/>
    </row>
    <row r="384" spans="4:6" x14ac:dyDescent="0.35">
      <c r="D384" s="108"/>
      <c r="E384" s="108"/>
      <c r="F384" s="108"/>
    </row>
    <row r="385" spans="4:6" x14ac:dyDescent="0.35">
      <c r="D385" s="108"/>
      <c r="E385" s="108"/>
      <c r="F385" s="108"/>
    </row>
    <row r="386" spans="4:6" x14ac:dyDescent="0.35">
      <c r="D386" s="108"/>
      <c r="E386" s="108"/>
      <c r="F386" s="108"/>
    </row>
    <row r="387" spans="4:6" x14ac:dyDescent="0.35">
      <c r="D387" s="108"/>
      <c r="E387" s="108"/>
      <c r="F387" s="108"/>
    </row>
    <row r="388" spans="4:6" x14ac:dyDescent="0.35">
      <c r="D388" s="108"/>
      <c r="E388" s="108"/>
      <c r="F388" s="108"/>
    </row>
    <row r="389" spans="4:6" x14ac:dyDescent="0.35">
      <c r="D389" s="108"/>
      <c r="E389" s="108"/>
      <c r="F389" s="108"/>
    </row>
    <row r="390" spans="4:6" x14ac:dyDescent="0.35">
      <c r="D390" s="108"/>
      <c r="E390" s="108"/>
      <c r="F390" s="108"/>
    </row>
    <row r="391" spans="4:6" x14ac:dyDescent="0.35">
      <c r="D391" s="108"/>
      <c r="E391" s="108"/>
      <c r="F391" s="108"/>
    </row>
    <row r="392" spans="4:6" x14ac:dyDescent="0.35">
      <c r="D392" s="108"/>
      <c r="E392" s="108"/>
      <c r="F392" s="108"/>
    </row>
    <row r="393" spans="4:6" x14ac:dyDescent="0.35">
      <c r="D393" s="108"/>
      <c r="E393" s="108"/>
      <c r="F393" s="108"/>
    </row>
    <row r="394" spans="4:6" x14ac:dyDescent="0.35">
      <c r="D394" s="108"/>
      <c r="E394" s="108"/>
      <c r="F394" s="108"/>
    </row>
    <row r="395" spans="4:6" x14ac:dyDescent="0.35">
      <c r="D395" s="108"/>
      <c r="E395" s="108"/>
      <c r="F395" s="108"/>
    </row>
    <row r="396" spans="4:6" x14ac:dyDescent="0.35">
      <c r="D396" s="108"/>
      <c r="E396" s="108"/>
    </row>
    <row r="397" spans="4:6" x14ac:dyDescent="0.35">
      <c r="D397" s="108"/>
      <c r="E397" s="108"/>
    </row>
    <row r="398" spans="4:6" x14ac:dyDescent="0.35">
      <c r="D398" s="108"/>
      <c r="E398" s="108"/>
    </row>
    <row r="399" spans="4:6" x14ac:dyDescent="0.35">
      <c r="D399" s="108"/>
      <c r="E399" s="108"/>
    </row>
    <row r="400" spans="4:6" x14ac:dyDescent="0.35">
      <c r="D400" s="108"/>
      <c r="E400" s="108"/>
    </row>
    <row r="401" spans="4:5" x14ac:dyDescent="0.35">
      <c r="D401" s="108"/>
      <c r="E401" s="108"/>
    </row>
    <row r="402" spans="4:5" x14ac:dyDescent="0.35">
      <c r="D402" s="108"/>
      <c r="E402" s="108"/>
    </row>
    <row r="403" spans="4:5" x14ac:dyDescent="0.35">
      <c r="D403" s="108"/>
      <c r="E403" s="108"/>
    </row>
  </sheetData>
  <sheetProtection selectLockedCells="1"/>
  <autoFilter ref="F4:F110" xr:uid="{00000000-0001-0000-0200-000000000000}"/>
  <mergeCells count="2">
    <mergeCell ref="A2:I2"/>
    <mergeCell ref="A1:B1"/>
  </mergeCells>
  <conditionalFormatting sqref="C5 C9:C10">
    <cfRule type="cellIs" dxfId="144" priority="1" operator="equal">
      <formula>"Not Applicable"</formula>
    </cfRule>
    <cfRule type="cellIs" dxfId="143" priority="2" operator="equal">
      <formula>"Not Started"</formula>
    </cfRule>
    <cfRule type="cellIs" dxfId="142" priority="3" operator="equal">
      <formula>"Low level of progress "</formula>
    </cfRule>
    <cfRule type="cellIs" dxfId="141" priority="4" operator="equal">
      <formula>"Significant Progress"</formula>
    </cfRule>
    <cfRule type="cellIs" dxfId="140" priority="5" operator="equal">
      <formula>"Area of Excellence"</formula>
    </cfRule>
  </conditionalFormatting>
  <dataValidations count="2">
    <dataValidation allowBlank="1" showInputMessage="1" showErrorMessage="1" sqref="C5 C9:C11" xr:uid="{4107763E-E1C9-413B-A1C9-37502F9D838F}"/>
    <dataValidation type="list" allowBlank="1" showInputMessage="1" showErrorMessage="1" sqref="F5:F65" xr:uid="{3463FADD-2917-48B6-B9C2-50B38B1EE833}">
      <formula1>Ratings_Area_of_Excellence</formula1>
    </dataValidation>
  </dataValidations>
  <hyperlinks>
    <hyperlink ref="C9" r:id="rId1" xr:uid="{378CE3F5-857D-4874-BFDC-912B7D67C18A}"/>
    <hyperlink ref="C5" r:id="rId2" xr:uid="{DBBD9ADD-79C5-4C0F-8F45-056365B56EF5}"/>
    <hyperlink ref="C7" r:id="rId3" xr:uid="{4A304B99-7B16-44C5-A9A0-AF66678CAF64}"/>
    <hyperlink ref="C6" r:id="rId4" xr:uid="{30F9F2E5-4932-4444-BA81-9FBD7837BA2B}"/>
    <hyperlink ref="C8" r:id="rId5" xr:uid="{A0539852-F9E3-4874-A1A0-2E16F91225FB}"/>
  </hyperlinks>
  <pageMargins left="0.7" right="0.7" top="0.75" bottom="0.75" header="0.3" footer="0.3"/>
  <pageSetup paperSize="9" scale="34"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8C27-7FBE-4DDA-979A-92ED5A5EE995}">
  <sheetPr>
    <tabColor rgb="FF92D050"/>
    <pageSetUpPr fitToPage="1"/>
  </sheetPr>
  <dimension ref="A1:BS706"/>
  <sheetViews>
    <sheetView zoomScale="80" zoomScaleNormal="80" workbookViewId="0">
      <pane ySplit="4" topLeftCell="A5" activePane="bottomLeft" state="frozen"/>
      <selection activeCell="A5" sqref="A5"/>
      <selection pane="bottomLeft" activeCell="A5" sqref="A5"/>
    </sheetView>
  </sheetViews>
  <sheetFormatPr defaultColWidth="8.7265625" defaultRowHeight="15.5" x14ac:dyDescent="0.35"/>
  <cols>
    <col min="1" max="1" width="55" style="139" customWidth="1"/>
    <col min="2" max="2" width="70.81640625" style="139" customWidth="1"/>
    <col min="3" max="3" width="32.453125" style="139" customWidth="1"/>
    <col min="4" max="7" width="40" style="139" customWidth="1"/>
    <col min="8" max="8" width="24.7265625" style="139" customWidth="1"/>
    <col min="9" max="9" width="21.7265625" style="139" customWidth="1"/>
    <col min="10" max="18" width="8.7265625" style="139"/>
    <col min="19" max="71" width="8.7265625" style="132"/>
    <col min="72" max="16384" width="8.7265625" style="139"/>
  </cols>
  <sheetData>
    <row r="1" spans="1:71" s="106" customFormat="1" ht="36" customHeight="1" x14ac:dyDescent="0.3">
      <c r="A1" s="231" t="s">
        <v>112</v>
      </c>
      <c r="B1" s="231"/>
      <c r="C1" s="162"/>
      <c r="D1" s="112"/>
      <c r="E1" s="112"/>
      <c r="F1" s="112"/>
      <c r="G1" s="112"/>
      <c r="H1" s="112"/>
      <c r="I1" s="140"/>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row>
    <row r="2" spans="1:71" s="106" customFormat="1" ht="14" x14ac:dyDescent="0.3">
      <c r="A2" s="113"/>
      <c r="B2" s="113"/>
      <c r="C2" s="113"/>
      <c r="D2" s="113"/>
      <c r="E2" s="113"/>
      <c r="F2" s="113"/>
      <c r="G2" s="113"/>
      <c r="H2" s="113"/>
      <c r="I2" s="113"/>
      <c r="J2" s="113"/>
      <c r="K2" s="113"/>
      <c r="L2" s="113"/>
      <c r="M2" s="113"/>
      <c r="N2" s="113"/>
      <c r="O2" s="113"/>
      <c r="P2" s="113"/>
      <c r="Q2" s="113"/>
      <c r="R2" s="113"/>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row>
    <row r="3" spans="1:71" s="106" customFormat="1" ht="14" x14ac:dyDescent="0.3">
      <c r="A3" s="113"/>
      <c r="B3" s="113"/>
      <c r="C3" s="113"/>
      <c r="D3" s="113"/>
      <c r="E3" s="113"/>
      <c r="F3" s="113"/>
      <c r="G3" s="113"/>
      <c r="H3" s="113"/>
      <c r="I3" s="113"/>
      <c r="J3" s="114"/>
      <c r="K3" s="114"/>
      <c r="L3" s="114"/>
      <c r="M3" s="114"/>
      <c r="N3" s="114"/>
      <c r="O3" s="114"/>
      <c r="P3" s="114"/>
      <c r="Q3" s="114"/>
      <c r="R3" s="114"/>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row>
    <row r="4" spans="1:71" s="106" customFormat="1" ht="42" customHeight="1" x14ac:dyDescent="0.3">
      <c r="A4" s="55" t="s">
        <v>12</v>
      </c>
      <c r="B4" s="55" t="s">
        <v>13</v>
      </c>
      <c r="C4" s="55" t="s">
        <v>14</v>
      </c>
      <c r="D4" s="55" t="s">
        <v>15</v>
      </c>
      <c r="E4" s="55" t="s">
        <v>16</v>
      </c>
      <c r="F4" s="80" t="s">
        <v>17</v>
      </c>
      <c r="G4" s="55" t="s">
        <v>18</v>
      </c>
      <c r="H4" s="55" t="s">
        <v>51</v>
      </c>
      <c r="I4" s="55" t="s">
        <v>20</v>
      </c>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row>
    <row r="5" spans="1:71" ht="82.5" customHeight="1" x14ac:dyDescent="0.35">
      <c r="A5" s="73" t="s">
        <v>113</v>
      </c>
      <c r="B5" s="74" t="s">
        <v>114</v>
      </c>
      <c r="C5" s="235" t="s">
        <v>236</v>
      </c>
      <c r="D5" s="116"/>
      <c r="E5" s="116"/>
      <c r="F5" s="116"/>
      <c r="G5" s="126"/>
      <c r="H5" s="126"/>
      <c r="I5" s="127"/>
      <c r="J5" s="132"/>
      <c r="K5" s="132"/>
      <c r="L5" s="132"/>
      <c r="M5" s="132"/>
      <c r="N5" s="132"/>
      <c r="O5" s="132"/>
      <c r="P5" s="132"/>
      <c r="Q5" s="132"/>
      <c r="R5" s="132"/>
    </row>
    <row r="6" spans="1:71" ht="87" customHeight="1" x14ac:dyDescent="0.35">
      <c r="A6" s="73" t="s">
        <v>115</v>
      </c>
      <c r="B6" s="75" t="s">
        <v>116</v>
      </c>
      <c r="C6" s="235"/>
      <c r="D6" s="116"/>
      <c r="E6" s="116"/>
      <c r="F6" s="116"/>
      <c r="G6" s="126"/>
      <c r="H6" s="126"/>
      <c r="I6" s="127"/>
      <c r="J6" s="132"/>
      <c r="K6" s="132"/>
      <c r="L6" s="132"/>
      <c r="M6" s="132"/>
      <c r="N6" s="132"/>
      <c r="O6" s="132"/>
      <c r="P6" s="132"/>
      <c r="Q6" s="132"/>
      <c r="R6" s="132"/>
    </row>
    <row r="7" spans="1:71" ht="71.25" customHeight="1" x14ac:dyDescent="0.35">
      <c r="A7" s="73" t="s">
        <v>117</v>
      </c>
      <c r="B7" s="74" t="s">
        <v>118</v>
      </c>
      <c r="C7" s="235"/>
      <c r="D7" s="116"/>
      <c r="E7" s="116"/>
      <c r="F7" s="116"/>
      <c r="G7" s="126"/>
      <c r="H7" s="126"/>
      <c r="I7" s="127"/>
      <c r="J7" s="132"/>
      <c r="K7" s="132"/>
      <c r="L7" s="132"/>
      <c r="M7" s="132"/>
      <c r="N7" s="132"/>
      <c r="O7" s="132"/>
      <c r="P7" s="132"/>
      <c r="Q7" s="132"/>
      <c r="R7" s="132"/>
    </row>
    <row r="8" spans="1:71" ht="87.75" customHeight="1" x14ac:dyDescent="0.35">
      <c r="A8" s="73" t="s">
        <v>119</v>
      </c>
      <c r="B8" s="74" t="s">
        <v>120</v>
      </c>
      <c r="C8" s="77"/>
      <c r="D8" s="116"/>
      <c r="E8" s="116"/>
      <c r="F8" s="116"/>
      <c r="G8" s="126"/>
      <c r="H8" s="126"/>
      <c r="I8" s="127"/>
      <c r="J8" s="132"/>
      <c r="K8" s="132"/>
      <c r="L8" s="132"/>
      <c r="M8" s="132"/>
      <c r="N8" s="132"/>
      <c r="O8" s="132"/>
      <c r="P8" s="132"/>
      <c r="Q8" s="132"/>
      <c r="R8" s="132"/>
    </row>
    <row r="9" spans="1:71" ht="123.75" customHeight="1" x14ac:dyDescent="0.35">
      <c r="A9" s="73" t="s">
        <v>121</v>
      </c>
      <c r="B9" s="74" t="s">
        <v>122</v>
      </c>
      <c r="C9" s="168" t="s">
        <v>123</v>
      </c>
      <c r="D9" s="116"/>
      <c r="E9" s="116"/>
      <c r="F9" s="116"/>
      <c r="G9" s="126"/>
      <c r="H9" s="126"/>
      <c r="I9" s="127"/>
      <c r="J9" s="132"/>
      <c r="K9" s="132"/>
      <c r="L9" s="132"/>
      <c r="M9" s="132"/>
      <c r="N9" s="132"/>
      <c r="O9" s="132"/>
      <c r="P9" s="132"/>
      <c r="Q9" s="132"/>
      <c r="R9" s="132"/>
    </row>
    <row r="10" spans="1:71" ht="33.75" hidden="1" customHeight="1" x14ac:dyDescent="0.35">
      <c r="A10" s="169"/>
      <c r="B10" s="170"/>
      <c r="C10" s="77"/>
      <c r="D10" s="116"/>
      <c r="E10" s="116"/>
      <c r="F10" s="116"/>
      <c r="G10" s="126"/>
      <c r="H10" s="126"/>
      <c r="I10" s="126"/>
      <c r="J10" s="132"/>
      <c r="K10" s="132"/>
      <c r="L10" s="132"/>
      <c r="M10" s="132"/>
      <c r="N10" s="132"/>
      <c r="O10" s="132"/>
      <c r="P10" s="132"/>
      <c r="Q10" s="132"/>
      <c r="R10" s="132"/>
    </row>
    <row r="11" spans="1:71" s="132" customFormat="1" ht="77.5" x14ac:dyDescent="0.35">
      <c r="A11" s="76" t="s">
        <v>124</v>
      </c>
      <c r="B11" s="74" t="s">
        <v>125</v>
      </c>
      <c r="C11" s="171" t="s">
        <v>126</v>
      </c>
      <c r="D11" s="116"/>
      <c r="E11" s="116"/>
      <c r="F11" s="116"/>
      <c r="G11" s="126"/>
      <c r="H11" s="126"/>
      <c r="I11" s="127"/>
    </row>
    <row r="12" spans="1:71" ht="123.75" customHeight="1" x14ac:dyDescent="0.35">
      <c r="A12" s="73"/>
      <c r="B12" s="74"/>
      <c r="C12" s="168"/>
      <c r="D12" s="116"/>
      <c r="E12" s="116"/>
      <c r="F12" s="116"/>
      <c r="G12" s="126"/>
      <c r="H12" s="126"/>
      <c r="I12" s="127"/>
      <c r="J12" s="132"/>
      <c r="K12" s="132"/>
      <c r="L12" s="132"/>
      <c r="M12" s="132"/>
      <c r="N12" s="132"/>
      <c r="O12" s="132"/>
      <c r="P12" s="132"/>
      <c r="Q12" s="132"/>
      <c r="R12" s="132"/>
    </row>
    <row r="13" spans="1:71" s="132" customFormat="1" x14ac:dyDescent="0.35">
      <c r="C13" s="161"/>
    </row>
    <row r="14" spans="1:71" s="132" customFormat="1" x14ac:dyDescent="0.35">
      <c r="C14" s="161"/>
    </row>
    <row r="15" spans="1:71" s="132" customFormat="1" x14ac:dyDescent="0.35">
      <c r="C15" s="161"/>
    </row>
    <row r="16" spans="1:71" s="132" customFormat="1" x14ac:dyDescent="0.35">
      <c r="C16" s="161"/>
    </row>
    <row r="17" spans="3:3" s="132" customFormat="1" x14ac:dyDescent="0.35">
      <c r="C17" s="161"/>
    </row>
    <row r="18" spans="3:3" s="132" customFormat="1" x14ac:dyDescent="0.35">
      <c r="C18" s="161"/>
    </row>
    <row r="19" spans="3:3" s="132" customFormat="1" x14ac:dyDescent="0.35">
      <c r="C19" s="161"/>
    </row>
    <row r="20" spans="3:3" s="132" customFormat="1" x14ac:dyDescent="0.35">
      <c r="C20" s="161"/>
    </row>
    <row r="21" spans="3:3" s="132" customFormat="1" x14ac:dyDescent="0.35">
      <c r="C21" s="161"/>
    </row>
    <row r="22" spans="3:3" s="132" customFormat="1" x14ac:dyDescent="0.35">
      <c r="C22" s="161"/>
    </row>
    <row r="23" spans="3:3" s="132" customFormat="1" x14ac:dyDescent="0.35">
      <c r="C23" s="161"/>
    </row>
    <row r="24" spans="3:3" s="132" customFormat="1" x14ac:dyDescent="0.35">
      <c r="C24" s="161"/>
    </row>
    <row r="25" spans="3:3" s="132" customFormat="1" x14ac:dyDescent="0.35">
      <c r="C25" s="161"/>
    </row>
    <row r="26" spans="3:3" s="132" customFormat="1" x14ac:dyDescent="0.35">
      <c r="C26" s="161"/>
    </row>
    <row r="27" spans="3:3" s="132" customFormat="1" x14ac:dyDescent="0.35">
      <c r="C27" s="161"/>
    </row>
    <row r="28" spans="3:3" s="132" customFormat="1" x14ac:dyDescent="0.35"/>
    <row r="29" spans="3:3" s="132" customFormat="1" x14ac:dyDescent="0.35"/>
    <row r="30" spans="3:3" s="132" customFormat="1" x14ac:dyDescent="0.35"/>
    <row r="31" spans="3:3" s="132" customFormat="1" x14ac:dyDescent="0.35"/>
    <row r="32" spans="3:3" s="132" customFormat="1" x14ac:dyDescent="0.35"/>
    <row r="33" s="132" customFormat="1" x14ac:dyDescent="0.35"/>
    <row r="34" s="132" customFormat="1" x14ac:dyDescent="0.35"/>
    <row r="35" s="132" customFormat="1" x14ac:dyDescent="0.35"/>
    <row r="36" s="132" customFormat="1" x14ac:dyDescent="0.35"/>
    <row r="37" s="132" customFormat="1" x14ac:dyDescent="0.35"/>
    <row r="38" s="132" customFormat="1" x14ac:dyDescent="0.35"/>
    <row r="39" s="132" customFormat="1" x14ac:dyDescent="0.35"/>
    <row r="40" s="132" customFormat="1" x14ac:dyDescent="0.35"/>
    <row r="41" s="132" customFormat="1" x14ac:dyDescent="0.35"/>
    <row r="42" s="132" customFormat="1" x14ac:dyDescent="0.35"/>
    <row r="43" s="132" customFormat="1" x14ac:dyDescent="0.35"/>
    <row r="44" s="132" customFormat="1" x14ac:dyDescent="0.35"/>
    <row r="45" s="132" customFormat="1" x14ac:dyDescent="0.35"/>
    <row r="46" s="132" customFormat="1" x14ac:dyDescent="0.35"/>
    <row r="47" s="132" customFormat="1" x14ac:dyDescent="0.35"/>
    <row r="48" s="132" customFormat="1" x14ac:dyDescent="0.35"/>
    <row r="49" s="132" customFormat="1" x14ac:dyDescent="0.35"/>
    <row r="50" s="132" customFormat="1" x14ac:dyDescent="0.35"/>
    <row r="51" s="132" customFormat="1" x14ac:dyDescent="0.35"/>
    <row r="52" s="132" customFormat="1" x14ac:dyDescent="0.35"/>
    <row r="53" s="132" customFormat="1" x14ac:dyDescent="0.35"/>
    <row r="54" s="132" customFormat="1" x14ac:dyDescent="0.35"/>
    <row r="55" s="132" customFormat="1" x14ac:dyDescent="0.35"/>
    <row r="56" s="132" customFormat="1" x14ac:dyDescent="0.35"/>
    <row r="57" s="132" customFormat="1" x14ac:dyDescent="0.35"/>
    <row r="58" s="132" customFormat="1" x14ac:dyDescent="0.35"/>
    <row r="59" s="132" customFormat="1" x14ac:dyDescent="0.35"/>
    <row r="60" s="132" customFormat="1" x14ac:dyDescent="0.35"/>
    <row r="61" s="132" customFormat="1" x14ac:dyDescent="0.35"/>
    <row r="62" s="132" customFormat="1" x14ac:dyDescent="0.35"/>
    <row r="63" s="132" customFormat="1" x14ac:dyDescent="0.35"/>
    <row r="64" s="132" customFormat="1" x14ac:dyDescent="0.35"/>
    <row r="65" s="132" customFormat="1" x14ac:dyDescent="0.35"/>
    <row r="66" s="132" customFormat="1" x14ac:dyDescent="0.35"/>
    <row r="67" s="132" customFormat="1" x14ac:dyDescent="0.35"/>
    <row r="68" s="132" customFormat="1" x14ac:dyDescent="0.35"/>
    <row r="69" s="132" customFormat="1" x14ac:dyDescent="0.35"/>
    <row r="70" s="132" customFormat="1" x14ac:dyDescent="0.35"/>
    <row r="71" s="132" customFormat="1" x14ac:dyDescent="0.35"/>
    <row r="72" s="132" customFormat="1" x14ac:dyDescent="0.35"/>
    <row r="73" s="132" customFormat="1" x14ac:dyDescent="0.35"/>
    <row r="74" s="132" customFormat="1" x14ac:dyDescent="0.35"/>
    <row r="75" s="132" customFormat="1" x14ac:dyDescent="0.35"/>
    <row r="76" s="132" customFormat="1" x14ac:dyDescent="0.35"/>
    <row r="77" s="132" customFormat="1" x14ac:dyDescent="0.35"/>
    <row r="78" s="132" customFormat="1" x14ac:dyDescent="0.35"/>
    <row r="79" s="132" customFormat="1" x14ac:dyDescent="0.35"/>
    <row r="80" s="132" customFormat="1" x14ac:dyDescent="0.35"/>
    <row r="81" s="132" customFormat="1" x14ac:dyDescent="0.35"/>
    <row r="82" s="132" customFormat="1" x14ac:dyDescent="0.35"/>
    <row r="83" s="132" customFormat="1" x14ac:dyDescent="0.35"/>
    <row r="84" s="132" customFormat="1" x14ac:dyDescent="0.35"/>
    <row r="85" s="132" customFormat="1" x14ac:dyDescent="0.35"/>
    <row r="86" s="132" customFormat="1" x14ac:dyDescent="0.35"/>
    <row r="87" s="132" customFormat="1" x14ac:dyDescent="0.35"/>
    <row r="88" s="132" customFormat="1" x14ac:dyDescent="0.35"/>
    <row r="89" s="132" customFormat="1" x14ac:dyDescent="0.35"/>
    <row r="90" s="132" customFormat="1" x14ac:dyDescent="0.35"/>
    <row r="91" s="132" customFormat="1" x14ac:dyDescent="0.35"/>
    <row r="92" s="132" customFormat="1" x14ac:dyDescent="0.35"/>
    <row r="93" s="132" customFormat="1" x14ac:dyDescent="0.35"/>
    <row r="94" s="132" customFormat="1" x14ac:dyDescent="0.35"/>
    <row r="95" s="132" customFormat="1" x14ac:dyDescent="0.35"/>
    <row r="96" s="132" customFormat="1" x14ac:dyDescent="0.35"/>
    <row r="97" s="132" customFormat="1" x14ac:dyDescent="0.35"/>
    <row r="98" s="132" customFormat="1" x14ac:dyDescent="0.35"/>
    <row r="99" s="132" customFormat="1" x14ac:dyDescent="0.35"/>
    <row r="100" s="132" customFormat="1" x14ac:dyDescent="0.35"/>
    <row r="101" s="132" customFormat="1" x14ac:dyDescent="0.35"/>
    <row r="102" s="132" customFormat="1" x14ac:dyDescent="0.35"/>
    <row r="103" s="132" customFormat="1" x14ac:dyDescent="0.35"/>
    <row r="104" s="132" customFormat="1" x14ac:dyDescent="0.35"/>
    <row r="105" s="132" customFormat="1" x14ac:dyDescent="0.35"/>
    <row r="106" s="132" customFormat="1" x14ac:dyDescent="0.35"/>
    <row r="107" s="132" customFormat="1" x14ac:dyDescent="0.35"/>
    <row r="108" s="132" customFormat="1" x14ac:dyDescent="0.35"/>
    <row r="109" s="132" customFormat="1" x14ac:dyDescent="0.35"/>
    <row r="110" s="132" customFormat="1" x14ac:dyDescent="0.35"/>
    <row r="111" s="132" customFormat="1" x14ac:dyDescent="0.35"/>
    <row r="112" s="132" customFormat="1" x14ac:dyDescent="0.35"/>
    <row r="113" s="132" customFormat="1" x14ac:dyDescent="0.35"/>
    <row r="114" s="132" customFormat="1" x14ac:dyDescent="0.35"/>
    <row r="115" s="132" customFormat="1" x14ac:dyDescent="0.35"/>
    <row r="116" s="132" customFormat="1" x14ac:dyDescent="0.35"/>
    <row r="117" s="132" customFormat="1" x14ac:dyDescent="0.35"/>
    <row r="118" s="132" customFormat="1" x14ac:dyDescent="0.35"/>
    <row r="119" s="132" customFormat="1" x14ac:dyDescent="0.35"/>
    <row r="120" s="132" customFormat="1" x14ac:dyDescent="0.35"/>
    <row r="121" s="132" customFormat="1" x14ac:dyDescent="0.35"/>
    <row r="122" s="132" customFormat="1" x14ac:dyDescent="0.35"/>
    <row r="123" s="132" customFormat="1" x14ac:dyDescent="0.35"/>
    <row r="124" s="132" customFormat="1" x14ac:dyDescent="0.35"/>
    <row r="125" s="132" customFormat="1" x14ac:dyDescent="0.35"/>
    <row r="126" s="132" customFormat="1" x14ac:dyDescent="0.35"/>
    <row r="127" s="132" customFormat="1" x14ac:dyDescent="0.35"/>
    <row r="128" s="132" customFormat="1" x14ac:dyDescent="0.35"/>
    <row r="129" s="132" customFormat="1" x14ac:dyDescent="0.35"/>
    <row r="130" s="132" customFormat="1" x14ac:dyDescent="0.35"/>
    <row r="131" s="132" customFormat="1" x14ac:dyDescent="0.35"/>
    <row r="132" s="132" customFormat="1" x14ac:dyDescent="0.35"/>
    <row r="133" s="132" customFormat="1" x14ac:dyDescent="0.35"/>
    <row r="134" s="132" customFormat="1" x14ac:dyDescent="0.35"/>
    <row r="135" s="132" customFormat="1" x14ac:dyDescent="0.35"/>
    <row r="136" s="132" customFormat="1" x14ac:dyDescent="0.35"/>
    <row r="137" s="132" customFormat="1" x14ac:dyDescent="0.35"/>
    <row r="138" s="132" customFormat="1" x14ac:dyDescent="0.35"/>
    <row r="139" s="132" customFormat="1" x14ac:dyDescent="0.35"/>
    <row r="140" s="132" customFormat="1" x14ac:dyDescent="0.35"/>
    <row r="141" s="132" customFormat="1" x14ac:dyDescent="0.35"/>
    <row r="142" s="132" customFormat="1" x14ac:dyDescent="0.35"/>
    <row r="143" s="132" customFormat="1" x14ac:dyDescent="0.35"/>
    <row r="144" s="132" customFormat="1" x14ac:dyDescent="0.35"/>
    <row r="145" s="132" customFormat="1" x14ac:dyDescent="0.35"/>
    <row r="146" s="132" customFormat="1" x14ac:dyDescent="0.35"/>
    <row r="147" s="132" customFormat="1" x14ac:dyDescent="0.35"/>
    <row r="148" s="132" customFormat="1" x14ac:dyDescent="0.35"/>
    <row r="149" s="132" customFormat="1" x14ac:dyDescent="0.35"/>
    <row r="150" s="132" customFormat="1" x14ac:dyDescent="0.35"/>
    <row r="151" s="132" customFormat="1" x14ac:dyDescent="0.35"/>
    <row r="152" s="132" customFormat="1" x14ac:dyDescent="0.35"/>
    <row r="153" s="132" customFormat="1" x14ac:dyDescent="0.35"/>
    <row r="154" s="132" customFormat="1" x14ac:dyDescent="0.35"/>
    <row r="155" s="132" customFormat="1" x14ac:dyDescent="0.35"/>
    <row r="156" s="132" customFormat="1" x14ac:dyDescent="0.35"/>
    <row r="157" s="132" customFormat="1" x14ac:dyDescent="0.35"/>
    <row r="158" s="132" customFormat="1" x14ac:dyDescent="0.35"/>
    <row r="159" s="132" customFormat="1" x14ac:dyDescent="0.35"/>
    <row r="160" s="132" customFormat="1" x14ac:dyDescent="0.35"/>
    <row r="161" s="132" customFormat="1" x14ac:dyDescent="0.35"/>
    <row r="162" s="132" customFormat="1" x14ac:dyDescent="0.35"/>
    <row r="163" s="132" customFormat="1" x14ac:dyDescent="0.35"/>
    <row r="164" s="132" customFormat="1" x14ac:dyDescent="0.35"/>
    <row r="165" s="132" customFormat="1" x14ac:dyDescent="0.35"/>
    <row r="166" s="132" customFormat="1" x14ac:dyDescent="0.35"/>
    <row r="167" s="132" customFormat="1" x14ac:dyDescent="0.35"/>
    <row r="168" s="132" customFormat="1" x14ac:dyDescent="0.35"/>
    <row r="169" s="132" customFormat="1" x14ac:dyDescent="0.35"/>
    <row r="170" s="132" customFormat="1" x14ac:dyDescent="0.35"/>
    <row r="171" s="132" customFormat="1" x14ac:dyDescent="0.35"/>
    <row r="172" s="132" customFormat="1" x14ac:dyDescent="0.35"/>
    <row r="173" s="132" customFormat="1" x14ac:dyDescent="0.35"/>
    <row r="174" s="132" customFormat="1" x14ac:dyDescent="0.35"/>
    <row r="175" s="132" customFormat="1" x14ac:dyDescent="0.35"/>
    <row r="176" s="132" customFormat="1" x14ac:dyDescent="0.35"/>
    <row r="177" s="132" customFormat="1" x14ac:dyDescent="0.35"/>
    <row r="178" s="132" customFormat="1" x14ac:dyDescent="0.35"/>
    <row r="179" s="132" customFormat="1" x14ac:dyDescent="0.35"/>
    <row r="180" s="132" customFormat="1" x14ac:dyDescent="0.35"/>
    <row r="181" s="132" customFormat="1" x14ac:dyDescent="0.35"/>
    <row r="182" s="132" customFormat="1" x14ac:dyDescent="0.35"/>
    <row r="183" s="132" customFormat="1" x14ac:dyDescent="0.35"/>
    <row r="184" s="132" customFormat="1" x14ac:dyDescent="0.35"/>
    <row r="185" s="132" customFormat="1" x14ac:dyDescent="0.35"/>
    <row r="186" s="132" customFormat="1" x14ac:dyDescent="0.35"/>
    <row r="187" s="132" customFormat="1" x14ac:dyDescent="0.35"/>
    <row r="188" s="132" customFormat="1" x14ac:dyDescent="0.35"/>
    <row r="189" s="132" customFormat="1" x14ac:dyDescent="0.35"/>
    <row r="190" s="132" customFormat="1" x14ac:dyDescent="0.35"/>
    <row r="191" s="132" customFormat="1" x14ac:dyDescent="0.35"/>
    <row r="192" s="132" customFormat="1" x14ac:dyDescent="0.35"/>
    <row r="193" s="132" customFormat="1" x14ac:dyDescent="0.35"/>
    <row r="194" s="132" customFormat="1" x14ac:dyDescent="0.35"/>
    <row r="195" s="132" customFormat="1" x14ac:dyDescent="0.35"/>
    <row r="196" s="132" customFormat="1" x14ac:dyDescent="0.35"/>
    <row r="197" s="132" customFormat="1" x14ac:dyDescent="0.35"/>
    <row r="198" s="132" customFormat="1" x14ac:dyDescent="0.35"/>
    <row r="199" s="132" customFormat="1" x14ac:dyDescent="0.35"/>
    <row r="200" s="132" customFormat="1" x14ac:dyDescent="0.35"/>
    <row r="201" s="132" customFormat="1" x14ac:dyDescent="0.35"/>
    <row r="202" s="132" customFormat="1" x14ac:dyDescent="0.35"/>
    <row r="203" s="132" customFormat="1" x14ac:dyDescent="0.35"/>
    <row r="204" s="132" customFormat="1" x14ac:dyDescent="0.35"/>
    <row r="205" s="132" customFormat="1" x14ac:dyDescent="0.35"/>
    <row r="206" s="132" customFormat="1" x14ac:dyDescent="0.35"/>
    <row r="207" s="132" customFormat="1" x14ac:dyDescent="0.35"/>
    <row r="208" s="132" customFormat="1" x14ac:dyDescent="0.35"/>
    <row r="209" s="132" customFormat="1" x14ac:dyDescent="0.35"/>
    <row r="210" s="132" customFormat="1" x14ac:dyDescent="0.35"/>
    <row r="211" s="132" customFormat="1" x14ac:dyDescent="0.35"/>
    <row r="212" s="132" customFormat="1" x14ac:dyDescent="0.35"/>
    <row r="213" s="132" customFormat="1" x14ac:dyDescent="0.35"/>
    <row r="214" s="132" customFormat="1" x14ac:dyDescent="0.35"/>
    <row r="215" s="132" customFormat="1" x14ac:dyDescent="0.35"/>
    <row r="216" s="132" customFormat="1" x14ac:dyDescent="0.35"/>
    <row r="217" s="132" customFormat="1" x14ac:dyDescent="0.35"/>
    <row r="218" s="132" customFormat="1" x14ac:dyDescent="0.35"/>
    <row r="219" s="132" customFormat="1" x14ac:dyDescent="0.35"/>
    <row r="220" s="132" customFormat="1" x14ac:dyDescent="0.35"/>
    <row r="221" s="132" customFormat="1" x14ac:dyDescent="0.35"/>
    <row r="222" s="132" customFormat="1" x14ac:dyDescent="0.35"/>
    <row r="223" s="132" customFormat="1" x14ac:dyDescent="0.35"/>
    <row r="224" s="132" customFormat="1" x14ac:dyDescent="0.35"/>
    <row r="225" s="132" customFormat="1" x14ac:dyDescent="0.35"/>
    <row r="226" s="132" customFormat="1" x14ac:dyDescent="0.35"/>
    <row r="227" s="132" customFormat="1" x14ac:dyDescent="0.35"/>
    <row r="228" s="132" customFormat="1" x14ac:dyDescent="0.35"/>
    <row r="229" s="132" customFormat="1" x14ac:dyDescent="0.35"/>
    <row r="230" s="132" customFormat="1" x14ac:dyDescent="0.35"/>
    <row r="231" s="132" customFormat="1" x14ac:dyDescent="0.35"/>
    <row r="232" s="132" customFormat="1" x14ac:dyDescent="0.35"/>
    <row r="233" s="132" customFormat="1" x14ac:dyDescent="0.35"/>
    <row r="234" s="132" customFormat="1" x14ac:dyDescent="0.35"/>
    <row r="235" s="132" customFormat="1" x14ac:dyDescent="0.35"/>
    <row r="236" s="132" customFormat="1" x14ac:dyDescent="0.35"/>
    <row r="237" s="132" customFormat="1" x14ac:dyDescent="0.35"/>
    <row r="238" s="132" customFormat="1" x14ac:dyDescent="0.35"/>
    <row r="239" s="132" customFormat="1" x14ac:dyDescent="0.35"/>
    <row r="240" s="132" customFormat="1" x14ac:dyDescent="0.35"/>
    <row r="241" s="132" customFormat="1" x14ac:dyDescent="0.35"/>
    <row r="242" s="132" customFormat="1" x14ac:dyDescent="0.35"/>
    <row r="243" s="132" customFormat="1" x14ac:dyDescent="0.35"/>
    <row r="244" s="132" customFormat="1" x14ac:dyDescent="0.35"/>
    <row r="245" s="132" customFormat="1" x14ac:dyDescent="0.35"/>
    <row r="246" s="132" customFormat="1" x14ac:dyDescent="0.35"/>
    <row r="247" s="132" customFormat="1" x14ac:dyDescent="0.35"/>
    <row r="248" s="132" customFormat="1" x14ac:dyDescent="0.35"/>
    <row r="249" s="132" customFormat="1" x14ac:dyDescent="0.35"/>
    <row r="250" s="132" customFormat="1" x14ac:dyDescent="0.35"/>
    <row r="251" s="132" customFormat="1" x14ac:dyDescent="0.35"/>
    <row r="252" s="132" customFormat="1" x14ac:dyDescent="0.35"/>
    <row r="253" s="132" customFormat="1" x14ac:dyDescent="0.35"/>
    <row r="254" s="132" customFormat="1" x14ac:dyDescent="0.35"/>
    <row r="255" s="132" customFormat="1" x14ac:dyDescent="0.35"/>
    <row r="256" s="132" customFormat="1" x14ac:dyDescent="0.35"/>
    <row r="257" s="132" customFormat="1" x14ac:dyDescent="0.35"/>
    <row r="258" s="132" customFormat="1" x14ac:dyDescent="0.35"/>
    <row r="259" s="132" customFormat="1" x14ac:dyDescent="0.35"/>
    <row r="260" s="132" customFormat="1" x14ac:dyDescent="0.35"/>
    <row r="261" s="132" customFormat="1" x14ac:dyDescent="0.35"/>
    <row r="262" s="132" customFormat="1" x14ac:dyDescent="0.35"/>
    <row r="263" s="132" customFormat="1" x14ac:dyDescent="0.35"/>
    <row r="264" s="132" customFormat="1" x14ac:dyDescent="0.35"/>
    <row r="265" s="132" customFormat="1" x14ac:dyDescent="0.35"/>
    <row r="266" s="132" customFormat="1" x14ac:dyDescent="0.35"/>
    <row r="267" s="132" customFormat="1" x14ac:dyDescent="0.35"/>
    <row r="268" s="132" customFormat="1" x14ac:dyDescent="0.35"/>
    <row r="269" s="132" customFormat="1" x14ac:dyDescent="0.35"/>
    <row r="270" s="132" customFormat="1" x14ac:dyDescent="0.35"/>
    <row r="271" s="132" customFormat="1" x14ac:dyDescent="0.35"/>
    <row r="272" s="132" customFormat="1" x14ac:dyDescent="0.35"/>
    <row r="273" s="132" customFormat="1" x14ac:dyDescent="0.35"/>
    <row r="274" s="132" customFormat="1" x14ac:dyDescent="0.35"/>
    <row r="275" s="132" customFormat="1" x14ac:dyDescent="0.35"/>
    <row r="276" s="132" customFormat="1" x14ac:dyDescent="0.35"/>
    <row r="277" s="132" customFormat="1" x14ac:dyDescent="0.35"/>
    <row r="278" s="132" customFormat="1" x14ac:dyDescent="0.35"/>
    <row r="279" s="132" customFormat="1" x14ac:dyDescent="0.35"/>
    <row r="280" s="132" customFormat="1" x14ac:dyDescent="0.35"/>
    <row r="281" s="132" customFormat="1" x14ac:dyDescent="0.35"/>
    <row r="282" s="132" customFormat="1" x14ac:dyDescent="0.35"/>
    <row r="283" s="132" customFormat="1" x14ac:dyDescent="0.35"/>
    <row r="284" s="132" customFormat="1" x14ac:dyDescent="0.35"/>
    <row r="285" s="132" customFormat="1" x14ac:dyDescent="0.35"/>
    <row r="286" s="132" customFormat="1" x14ac:dyDescent="0.35"/>
    <row r="287" s="132" customFormat="1" x14ac:dyDescent="0.35"/>
    <row r="288" s="132" customFormat="1" x14ac:dyDescent="0.35"/>
    <row r="289" s="132" customFormat="1" x14ac:dyDescent="0.35"/>
    <row r="290" s="132" customFormat="1" x14ac:dyDescent="0.35"/>
    <row r="291" s="132" customFormat="1" x14ac:dyDescent="0.35"/>
    <row r="292" s="132" customFormat="1" x14ac:dyDescent="0.35"/>
    <row r="293" s="132" customFormat="1" x14ac:dyDescent="0.35"/>
    <row r="294" s="132" customFormat="1" x14ac:dyDescent="0.35"/>
    <row r="295" s="132" customFormat="1" x14ac:dyDescent="0.35"/>
    <row r="296" s="132" customFormat="1" x14ac:dyDescent="0.35"/>
    <row r="297" s="132" customFormat="1" x14ac:dyDescent="0.35"/>
    <row r="298" s="132" customFormat="1" x14ac:dyDescent="0.35"/>
    <row r="299" s="132" customFormat="1" x14ac:dyDescent="0.35"/>
    <row r="300" s="132" customFormat="1" x14ac:dyDescent="0.35"/>
    <row r="301" s="132" customFormat="1" x14ac:dyDescent="0.35"/>
    <row r="302" s="132" customFormat="1" x14ac:dyDescent="0.35"/>
    <row r="303" s="132" customFormat="1" x14ac:dyDescent="0.35"/>
    <row r="304" s="132" customFormat="1" x14ac:dyDescent="0.35"/>
    <row r="305" s="132" customFormat="1" x14ac:dyDescent="0.35"/>
    <row r="306" s="132" customFormat="1" x14ac:dyDescent="0.35"/>
    <row r="307" s="132" customFormat="1" x14ac:dyDescent="0.35"/>
    <row r="308" s="132" customFormat="1" x14ac:dyDescent="0.35"/>
    <row r="309" s="132" customFormat="1" x14ac:dyDescent="0.35"/>
    <row r="310" s="132" customFormat="1" x14ac:dyDescent="0.35"/>
    <row r="311" s="132" customFormat="1" x14ac:dyDescent="0.35"/>
    <row r="312" s="132" customFormat="1" x14ac:dyDescent="0.35"/>
    <row r="313" s="132" customFormat="1" x14ac:dyDescent="0.35"/>
    <row r="314" s="132" customFormat="1" x14ac:dyDescent="0.35"/>
    <row r="315" s="132" customFormat="1" x14ac:dyDescent="0.35"/>
    <row r="316" s="132" customFormat="1" x14ac:dyDescent="0.35"/>
    <row r="317" s="132" customFormat="1" x14ac:dyDescent="0.35"/>
    <row r="318" s="132" customFormat="1" x14ac:dyDescent="0.35"/>
    <row r="319" s="132" customFormat="1" x14ac:dyDescent="0.35"/>
    <row r="320" s="132" customFormat="1" x14ac:dyDescent="0.35"/>
    <row r="321" s="132" customFormat="1" x14ac:dyDescent="0.35"/>
    <row r="322" s="132" customFormat="1" x14ac:dyDescent="0.35"/>
    <row r="323" s="132" customFormat="1" x14ac:dyDescent="0.35"/>
    <row r="324" s="132" customFormat="1" x14ac:dyDescent="0.35"/>
    <row r="325" s="132" customFormat="1" x14ac:dyDescent="0.35"/>
    <row r="326" s="132" customFormat="1" x14ac:dyDescent="0.35"/>
    <row r="327" s="132" customFormat="1" x14ac:dyDescent="0.35"/>
    <row r="328" s="132" customFormat="1" x14ac:dyDescent="0.35"/>
    <row r="329" s="132" customFormat="1" x14ac:dyDescent="0.35"/>
    <row r="330" s="132" customFormat="1" x14ac:dyDescent="0.35"/>
    <row r="331" s="132" customFormat="1" x14ac:dyDescent="0.35"/>
    <row r="332" s="132" customFormat="1" x14ac:dyDescent="0.35"/>
    <row r="333" s="132" customFormat="1" x14ac:dyDescent="0.35"/>
    <row r="334" s="132" customFormat="1" x14ac:dyDescent="0.35"/>
    <row r="335" s="132" customFormat="1" x14ac:dyDescent="0.35"/>
    <row r="336" s="132" customFormat="1" x14ac:dyDescent="0.35"/>
    <row r="337" s="132" customFormat="1" x14ac:dyDescent="0.35"/>
    <row r="338" s="132" customFormat="1" x14ac:dyDescent="0.35"/>
    <row r="339" s="132" customFormat="1" x14ac:dyDescent="0.35"/>
    <row r="340" s="132" customFormat="1" x14ac:dyDescent="0.35"/>
    <row r="341" s="132" customFormat="1" x14ac:dyDescent="0.35"/>
    <row r="342" s="132" customFormat="1" x14ac:dyDescent="0.35"/>
    <row r="343" s="132" customFormat="1" x14ac:dyDescent="0.35"/>
    <row r="344" s="132" customFormat="1" x14ac:dyDescent="0.35"/>
    <row r="345" s="132" customFormat="1" x14ac:dyDescent="0.35"/>
    <row r="346" s="132" customFormat="1" x14ac:dyDescent="0.35"/>
    <row r="347" s="132" customFormat="1" x14ac:dyDescent="0.35"/>
    <row r="348" s="132" customFormat="1" x14ac:dyDescent="0.35"/>
    <row r="349" s="132" customFormat="1" x14ac:dyDescent="0.35"/>
    <row r="350" s="132" customFormat="1" x14ac:dyDescent="0.35"/>
    <row r="351" s="132" customFormat="1" x14ac:dyDescent="0.35"/>
    <row r="352" s="132" customFormat="1" x14ac:dyDescent="0.35"/>
    <row r="353" s="132" customFormat="1" x14ac:dyDescent="0.35"/>
    <row r="354" s="132" customFormat="1" x14ac:dyDescent="0.35"/>
    <row r="355" s="132" customFormat="1" x14ac:dyDescent="0.35"/>
    <row r="356" s="132" customFormat="1" x14ac:dyDescent="0.35"/>
    <row r="357" s="132" customFormat="1" x14ac:dyDescent="0.35"/>
    <row r="358" s="132" customFormat="1" x14ac:dyDescent="0.35"/>
    <row r="359" s="132" customFormat="1" x14ac:dyDescent="0.35"/>
    <row r="360" s="132" customFormat="1" x14ac:dyDescent="0.35"/>
    <row r="361" s="132" customFormat="1" x14ac:dyDescent="0.35"/>
    <row r="362" s="132" customFormat="1" x14ac:dyDescent="0.35"/>
    <row r="363" s="132" customFormat="1" x14ac:dyDescent="0.35"/>
    <row r="364" s="132" customFormat="1" x14ac:dyDescent="0.35"/>
    <row r="365" s="132" customFormat="1" x14ac:dyDescent="0.35"/>
    <row r="366" s="132" customFormat="1" x14ac:dyDescent="0.35"/>
    <row r="367" s="132" customFormat="1" x14ac:dyDescent="0.35"/>
    <row r="368" s="132" customFormat="1" x14ac:dyDescent="0.35"/>
    <row r="369" s="132" customFormat="1" x14ac:dyDescent="0.35"/>
    <row r="370" s="132" customFormat="1" x14ac:dyDescent="0.35"/>
    <row r="371" s="132" customFormat="1" x14ac:dyDescent="0.35"/>
    <row r="372" s="132" customFormat="1" x14ac:dyDescent="0.35"/>
    <row r="373" s="132" customFormat="1" x14ac:dyDescent="0.35"/>
    <row r="374" s="132" customFormat="1" x14ac:dyDescent="0.35"/>
    <row r="375" s="132" customFormat="1" x14ac:dyDescent="0.35"/>
    <row r="376" s="132" customFormat="1" x14ac:dyDescent="0.35"/>
    <row r="377" s="132" customFormat="1" x14ac:dyDescent="0.35"/>
    <row r="378" s="132" customFormat="1" x14ac:dyDescent="0.35"/>
    <row r="379" s="132" customFormat="1" x14ac:dyDescent="0.35"/>
    <row r="380" s="132" customFormat="1" x14ac:dyDescent="0.35"/>
    <row r="381" s="132" customFormat="1" x14ac:dyDescent="0.35"/>
    <row r="382" s="132" customFormat="1" x14ac:dyDescent="0.35"/>
    <row r="383" s="132" customFormat="1" x14ac:dyDescent="0.35"/>
    <row r="384" s="132" customFormat="1" x14ac:dyDescent="0.35"/>
    <row r="385" s="132" customFormat="1" x14ac:dyDescent="0.35"/>
    <row r="386" s="132" customFormat="1" x14ac:dyDescent="0.35"/>
    <row r="387" s="132" customFormat="1" x14ac:dyDescent="0.35"/>
    <row r="388" s="132" customFormat="1" x14ac:dyDescent="0.35"/>
    <row r="389" s="132" customFormat="1" x14ac:dyDescent="0.35"/>
    <row r="390" s="132" customFormat="1" x14ac:dyDescent="0.35"/>
    <row r="391" s="132" customFormat="1" x14ac:dyDescent="0.35"/>
    <row r="392" s="132" customFormat="1" x14ac:dyDescent="0.35"/>
    <row r="393" s="132" customFormat="1" x14ac:dyDescent="0.35"/>
    <row r="394" s="132" customFormat="1" x14ac:dyDescent="0.35"/>
    <row r="395" s="132" customFormat="1" x14ac:dyDescent="0.35"/>
    <row r="396" s="132" customFormat="1" x14ac:dyDescent="0.35"/>
    <row r="397" s="132" customFormat="1" x14ac:dyDescent="0.35"/>
    <row r="398" s="132" customFormat="1" x14ac:dyDescent="0.35"/>
    <row r="399" s="132" customFormat="1" x14ac:dyDescent="0.35"/>
    <row r="400" s="132" customFormat="1" x14ac:dyDescent="0.35"/>
    <row r="401" s="132" customFormat="1" x14ac:dyDescent="0.35"/>
    <row r="402" s="132" customFormat="1" x14ac:dyDescent="0.35"/>
    <row r="403" s="132" customFormat="1" x14ac:dyDescent="0.35"/>
    <row r="404" s="132" customFormat="1" x14ac:dyDescent="0.35"/>
    <row r="405" s="132" customFormat="1" x14ac:dyDescent="0.35"/>
    <row r="406" s="132" customFormat="1" x14ac:dyDescent="0.35"/>
    <row r="407" s="132" customFormat="1" x14ac:dyDescent="0.35"/>
    <row r="408" s="132" customFormat="1" x14ac:dyDescent="0.35"/>
    <row r="409" s="132" customFormat="1" x14ac:dyDescent="0.35"/>
    <row r="410" s="132" customFormat="1" x14ac:dyDescent="0.35"/>
    <row r="411" s="132" customFormat="1" x14ac:dyDescent="0.35"/>
    <row r="412" s="132" customFormat="1" x14ac:dyDescent="0.35"/>
    <row r="413" s="132" customFormat="1" x14ac:dyDescent="0.35"/>
    <row r="414" s="132" customFormat="1" x14ac:dyDescent="0.35"/>
    <row r="415" s="132" customFormat="1" x14ac:dyDescent="0.35"/>
    <row r="416" s="132" customFormat="1" x14ac:dyDescent="0.35"/>
    <row r="417" s="132" customFormat="1" x14ac:dyDescent="0.35"/>
    <row r="418" s="132" customFormat="1" x14ac:dyDescent="0.35"/>
    <row r="419" s="132" customFormat="1" x14ac:dyDescent="0.35"/>
    <row r="420" s="132" customFormat="1" x14ac:dyDescent="0.35"/>
    <row r="421" s="132" customFormat="1" x14ac:dyDescent="0.35"/>
    <row r="422" s="132" customFormat="1" x14ac:dyDescent="0.35"/>
    <row r="423" s="132" customFormat="1" x14ac:dyDescent="0.35"/>
    <row r="424" s="132" customFormat="1" x14ac:dyDescent="0.35"/>
    <row r="425" s="132" customFormat="1" x14ac:dyDescent="0.35"/>
    <row r="426" s="132" customFormat="1" x14ac:dyDescent="0.35"/>
    <row r="427" s="132" customFormat="1" x14ac:dyDescent="0.35"/>
    <row r="428" s="132" customFormat="1" x14ac:dyDescent="0.35"/>
    <row r="429" s="132" customFormat="1" x14ac:dyDescent="0.35"/>
    <row r="430" s="132" customFormat="1" x14ac:dyDescent="0.35"/>
    <row r="431" s="132" customFormat="1" x14ac:dyDescent="0.35"/>
    <row r="432" s="132" customFormat="1" x14ac:dyDescent="0.35"/>
    <row r="433" s="132" customFormat="1" x14ac:dyDescent="0.35"/>
    <row r="434" s="132" customFormat="1" x14ac:dyDescent="0.35"/>
    <row r="435" s="132" customFormat="1" x14ac:dyDescent="0.35"/>
    <row r="436" s="132" customFormat="1" x14ac:dyDescent="0.35"/>
    <row r="437" s="132" customFormat="1" x14ac:dyDescent="0.35"/>
    <row r="438" s="132" customFormat="1" x14ac:dyDescent="0.35"/>
    <row r="439" s="132" customFormat="1" x14ac:dyDescent="0.35"/>
    <row r="440" s="132" customFormat="1" x14ac:dyDescent="0.35"/>
    <row r="441" s="132" customFormat="1" x14ac:dyDescent="0.35"/>
    <row r="442" s="132" customFormat="1" x14ac:dyDescent="0.35"/>
    <row r="443" s="132" customFormat="1" x14ac:dyDescent="0.35"/>
    <row r="444" s="132" customFormat="1" x14ac:dyDescent="0.35"/>
    <row r="445" s="132" customFormat="1" x14ac:dyDescent="0.35"/>
    <row r="446" s="132" customFormat="1" x14ac:dyDescent="0.35"/>
    <row r="447" s="132" customFormat="1" x14ac:dyDescent="0.35"/>
    <row r="448" s="132" customFormat="1" x14ac:dyDescent="0.35"/>
    <row r="449" spans="3:6" s="132" customFormat="1" x14ac:dyDescent="0.35"/>
    <row r="450" spans="3:6" s="132" customFormat="1" x14ac:dyDescent="0.35"/>
    <row r="451" spans="3:6" s="132" customFormat="1" x14ac:dyDescent="0.35"/>
    <row r="452" spans="3:6" s="132" customFormat="1" x14ac:dyDescent="0.35"/>
    <row r="453" spans="3:6" s="132" customFormat="1" x14ac:dyDescent="0.35"/>
    <row r="454" spans="3:6" s="132" customFormat="1" x14ac:dyDescent="0.35">
      <c r="C454" s="139"/>
      <c r="D454" s="139"/>
      <c r="E454" s="139"/>
      <c r="F454" s="139"/>
    </row>
    <row r="455" spans="3:6" s="132" customFormat="1" x14ac:dyDescent="0.35">
      <c r="C455" s="139"/>
      <c r="D455" s="139"/>
      <c r="E455" s="139"/>
      <c r="F455" s="139"/>
    </row>
    <row r="456" spans="3:6" s="132" customFormat="1" x14ac:dyDescent="0.35">
      <c r="C456" s="139"/>
      <c r="D456" s="139"/>
      <c r="E456" s="139"/>
      <c r="F456" s="139"/>
    </row>
    <row r="457" spans="3:6" s="132" customFormat="1" x14ac:dyDescent="0.35">
      <c r="C457" s="139"/>
      <c r="D457" s="139"/>
      <c r="E457" s="139"/>
      <c r="F457" s="139"/>
    </row>
    <row r="458" spans="3:6" s="132" customFormat="1" x14ac:dyDescent="0.35">
      <c r="C458" s="139"/>
      <c r="D458" s="139"/>
      <c r="E458" s="139"/>
      <c r="F458" s="139"/>
    </row>
    <row r="459" spans="3:6" s="132" customFormat="1" x14ac:dyDescent="0.35">
      <c r="C459" s="139"/>
      <c r="D459" s="139"/>
      <c r="E459" s="139"/>
      <c r="F459" s="139"/>
    </row>
    <row r="460" spans="3:6" s="132" customFormat="1" x14ac:dyDescent="0.35">
      <c r="C460" s="139"/>
      <c r="D460" s="139"/>
      <c r="E460" s="139"/>
      <c r="F460" s="139"/>
    </row>
    <row r="461" spans="3:6" s="132" customFormat="1" x14ac:dyDescent="0.35">
      <c r="C461" s="139"/>
      <c r="D461" s="139"/>
      <c r="E461" s="139"/>
      <c r="F461" s="139"/>
    </row>
    <row r="462" spans="3:6" s="132" customFormat="1" x14ac:dyDescent="0.35">
      <c r="C462" s="139"/>
      <c r="D462" s="139"/>
      <c r="E462" s="139"/>
      <c r="F462" s="139"/>
    </row>
    <row r="463" spans="3:6" s="132" customFormat="1" x14ac:dyDescent="0.35">
      <c r="C463" s="139"/>
      <c r="D463" s="139"/>
      <c r="E463" s="139"/>
      <c r="F463" s="139"/>
    </row>
    <row r="464" spans="3:6" s="132" customFormat="1" x14ac:dyDescent="0.35">
      <c r="C464" s="139"/>
      <c r="D464" s="139"/>
      <c r="E464" s="139"/>
      <c r="F464" s="139"/>
    </row>
    <row r="465" spans="3:6" s="132" customFormat="1" x14ac:dyDescent="0.35">
      <c r="C465" s="139"/>
      <c r="D465" s="139"/>
      <c r="E465" s="139"/>
      <c r="F465" s="139"/>
    </row>
    <row r="466" spans="3:6" s="132" customFormat="1" x14ac:dyDescent="0.35">
      <c r="C466" s="139"/>
      <c r="D466" s="139"/>
      <c r="E466" s="139"/>
      <c r="F466" s="139"/>
    </row>
    <row r="467" spans="3:6" s="132" customFormat="1" x14ac:dyDescent="0.35">
      <c r="C467" s="139"/>
      <c r="D467" s="139"/>
      <c r="E467" s="139"/>
      <c r="F467" s="139"/>
    </row>
    <row r="468" spans="3:6" s="132" customFormat="1" x14ac:dyDescent="0.35">
      <c r="C468" s="139"/>
      <c r="D468" s="139"/>
      <c r="E468" s="139"/>
      <c r="F468" s="139"/>
    </row>
    <row r="469" spans="3:6" s="132" customFormat="1" x14ac:dyDescent="0.35">
      <c r="C469" s="139"/>
      <c r="D469" s="139"/>
      <c r="E469" s="139"/>
      <c r="F469" s="139"/>
    </row>
    <row r="470" spans="3:6" s="132" customFormat="1" x14ac:dyDescent="0.35">
      <c r="C470" s="139"/>
      <c r="D470" s="139"/>
      <c r="E470" s="139"/>
      <c r="F470" s="139"/>
    </row>
    <row r="471" spans="3:6" s="132" customFormat="1" x14ac:dyDescent="0.35">
      <c r="C471" s="139"/>
      <c r="D471" s="139"/>
      <c r="E471" s="139"/>
      <c r="F471" s="139"/>
    </row>
    <row r="472" spans="3:6" s="132" customFormat="1" x14ac:dyDescent="0.35">
      <c r="C472" s="139"/>
      <c r="D472" s="139"/>
      <c r="E472" s="139"/>
      <c r="F472" s="139"/>
    </row>
    <row r="473" spans="3:6" s="132" customFormat="1" x14ac:dyDescent="0.35">
      <c r="C473" s="139"/>
      <c r="D473" s="139"/>
      <c r="E473" s="139"/>
      <c r="F473" s="139"/>
    </row>
    <row r="474" spans="3:6" s="132" customFormat="1" x14ac:dyDescent="0.35">
      <c r="C474" s="139"/>
      <c r="D474" s="139"/>
      <c r="E474" s="139"/>
      <c r="F474" s="139"/>
    </row>
    <row r="475" spans="3:6" s="132" customFormat="1" x14ac:dyDescent="0.35">
      <c r="C475" s="139"/>
      <c r="D475" s="139"/>
      <c r="E475" s="139"/>
      <c r="F475" s="139"/>
    </row>
    <row r="476" spans="3:6" s="132" customFormat="1" x14ac:dyDescent="0.35">
      <c r="C476" s="139"/>
      <c r="D476" s="139"/>
      <c r="E476" s="139"/>
      <c r="F476" s="139"/>
    </row>
    <row r="477" spans="3:6" s="132" customFormat="1" x14ac:dyDescent="0.35">
      <c r="C477" s="139"/>
      <c r="D477" s="139"/>
      <c r="E477" s="139"/>
      <c r="F477" s="139"/>
    </row>
    <row r="478" spans="3:6" s="132" customFormat="1" x14ac:dyDescent="0.35">
      <c r="C478" s="139"/>
      <c r="D478" s="139"/>
      <c r="E478" s="139"/>
      <c r="F478" s="139"/>
    </row>
    <row r="479" spans="3:6" s="132" customFormat="1" x14ac:dyDescent="0.35">
      <c r="C479" s="139"/>
      <c r="D479" s="139"/>
      <c r="E479" s="139"/>
      <c r="F479" s="139"/>
    </row>
    <row r="480" spans="3:6" s="132" customFormat="1" x14ac:dyDescent="0.35">
      <c r="C480" s="139"/>
      <c r="D480" s="139"/>
      <c r="E480" s="139"/>
      <c r="F480" s="139"/>
    </row>
    <row r="481" spans="3:6" s="132" customFormat="1" x14ac:dyDescent="0.35">
      <c r="C481" s="139"/>
      <c r="D481" s="139"/>
      <c r="E481" s="139"/>
      <c r="F481" s="139"/>
    </row>
    <row r="482" spans="3:6" s="132" customFormat="1" x14ac:dyDescent="0.35">
      <c r="C482" s="139"/>
      <c r="D482" s="139"/>
      <c r="E482" s="139"/>
      <c r="F482" s="139"/>
    </row>
    <row r="483" spans="3:6" s="132" customFormat="1" x14ac:dyDescent="0.35">
      <c r="C483" s="139"/>
      <c r="D483" s="139"/>
      <c r="E483" s="139"/>
      <c r="F483" s="139"/>
    </row>
    <row r="484" spans="3:6" s="132" customFormat="1" x14ac:dyDescent="0.35">
      <c r="C484" s="139"/>
      <c r="D484" s="139"/>
      <c r="E484" s="139"/>
      <c r="F484" s="139"/>
    </row>
    <row r="485" spans="3:6" s="132" customFormat="1" x14ac:dyDescent="0.35">
      <c r="C485" s="139"/>
      <c r="D485" s="139"/>
      <c r="E485" s="139"/>
      <c r="F485" s="139"/>
    </row>
    <row r="486" spans="3:6" s="132" customFormat="1" x14ac:dyDescent="0.35">
      <c r="C486" s="139"/>
      <c r="D486" s="139"/>
      <c r="E486" s="139"/>
      <c r="F486" s="139"/>
    </row>
    <row r="487" spans="3:6" s="132" customFormat="1" x14ac:dyDescent="0.35">
      <c r="C487" s="139"/>
      <c r="D487" s="139"/>
      <c r="E487" s="139"/>
      <c r="F487" s="139"/>
    </row>
    <row r="488" spans="3:6" s="132" customFormat="1" x14ac:dyDescent="0.35">
      <c r="C488" s="139"/>
      <c r="D488" s="139"/>
      <c r="E488" s="139"/>
      <c r="F488" s="139"/>
    </row>
    <row r="489" spans="3:6" s="132" customFormat="1" x14ac:dyDescent="0.35">
      <c r="C489" s="139"/>
      <c r="D489" s="139"/>
      <c r="E489" s="139"/>
      <c r="F489" s="139"/>
    </row>
    <row r="490" spans="3:6" s="132" customFormat="1" x14ac:dyDescent="0.35">
      <c r="C490" s="139"/>
      <c r="D490" s="139"/>
      <c r="E490" s="139"/>
      <c r="F490" s="139"/>
    </row>
    <row r="491" spans="3:6" s="132" customFormat="1" x14ac:dyDescent="0.35">
      <c r="C491" s="139"/>
      <c r="D491" s="139"/>
      <c r="E491" s="139"/>
      <c r="F491" s="139"/>
    </row>
    <row r="492" spans="3:6" s="132" customFormat="1" x14ac:dyDescent="0.35">
      <c r="C492" s="139"/>
      <c r="D492" s="139"/>
      <c r="E492" s="139"/>
      <c r="F492" s="139"/>
    </row>
    <row r="493" spans="3:6" s="132" customFormat="1" x14ac:dyDescent="0.35">
      <c r="C493" s="139"/>
      <c r="D493" s="139"/>
      <c r="E493" s="139"/>
      <c r="F493" s="139"/>
    </row>
    <row r="494" spans="3:6" s="132" customFormat="1" x14ac:dyDescent="0.35">
      <c r="C494" s="139"/>
      <c r="D494" s="139"/>
      <c r="E494" s="139"/>
      <c r="F494" s="139"/>
    </row>
    <row r="495" spans="3:6" s="132" customFormat="1" x14ac:dyDescent="0.35">
      <c r="C495" s="139"/>
      <c r="D495" s="139"/>
      <c r="E495" s="139"/>
      <c r="F495" s="139"/>
    </row>
    <row r="496" spans="3:6" s="132" customFormat="1" x14ac:dyDescent="0.35">
      <c r="C496" s="139"/>
      <c r="D496" s="139"/>
      <c r="E496" s="139"/>
      <c r="F496" s="139"/>
    </row>
    <row r="497" spans="3:6" s="132" customFormat="1" x14ac:dyDescent="0.35">
      <c r="C497" s="139"/>
      <c r="D497" s="139"/>
      <c r="E497" s="139"/>
      <c r="F497" s="139"/>
    </row>
    <row r="498" spans="3:6" s="132" customFormat="1" x14ac:dyDescent="0.35">
      <c r="C498" s="139"/>
      <c r="D498" s="139"/>
      <c r="E498" s="139"/>
      <c r="F498" s="139"/>
    </row>
    <row r="499" spans="3:6" s="132" customFormat="1" x14ac:dyDescent="0.35">
      <c r="C499" s="139"/>
      <c r="D499" s="139"/>
      <c r="E499" s="139"/>
      <c r="F499" s="139"/>
    </row>
    <row r="500" spans="3:6" s="132" customFormat="1" x14ac:dyDescent="0.35">
      <c r="C500" s="139"/>
      <c r="D500" s="139"/>
      <c r="E500" s="139"/>
      <c r="F500" s="139"/>
    </row>
    <row r="501" spans="3:6" s="132" customFormat="1" x14ac:dyDescent="0.35">
      <c r="C501" s="139"/>
      <c r="D501" s="139"/>
      <c r="E501" s="139"/>
      <c r="F501" s="139"/>
    </row>
    <row r="502" spans="3:6" s="132" customFormat="1" x14ac:dyDescent="0.35">
      <c r="C502" s="139"/>
      <c r="D502" s="139"/>
      <c r="E502" s="139"/>
      <c r="F502" s="139"/>
    </row>
    <row r="503" spans="3:6" s="132" customFormat="1" x14ac:dyDescent="0.35">
      <c r="C503" s="139"/>
      <c r="D503" s="139"/>
      <c r="E503" s="139"/>
      <c r="F503" s="139"/>
    </row>
    <row r="504" spans="3:6" s="132" customFormat="1" x14ac:dyDescent="0.35">
      <c r="C504" s="139"/>
      <c r="D504" s="139"/>
      <c r="E504" s="139"/>
      <c r="F504" s="139"/>
    </row>
    <row r="505" spans="3:6" s="132" customFormat="1" x14ac:dyDescent="0.35">
      <c r="C505" s="139"/>
      <c r="D505" s="139"/>
      <c r="E505" s="139"/>
      <c r="F505" s="139"/>
    </row>
    <row r="506" spans="3:6" s="132" customFormat="1" x14ac:dyDescent="0.35">
      <c r="C506" s="139"/>
      <c r="D506" s="139"/>
      <c r="E506" s="139"/>
      <c r="F506" s="139"/>
    </row>
    <row r="507" spans="3:6" s="132" customFormat="1" x14ac:dyDescent="0.35">
      <c r="C507" s="139"/>
      <c r="D507" s="139"/>
      <c r="E507" s="139"/>
      <c r="F507" s="139"/>
    </row>
    <row r="508" spans="3:6" s="132" customFormat="1" x14ac:dyDescent="0.35">
      <c r="C508" s="139"/>
      <c r="D508" s="139"/>
      <c r="E508" s="139"/>
      <c r="F508" s="139"/>
    </row>
    <row r="509" spans="3:6" s="132" customFormat="1" x14ac:dyDescent="0.35">
      <c r="C509" s="139"/>
      <c r="D509" s="139"/>
      <c r="E509" s="139"/>
      <c r="F509" s="139"/>
    </row>
    <row r="510" spans="3:6" s="132" customFormat="1" x14ac:dyDescent="0.35">
      <c r="C510" s="139"/>
      <c r="D510" s="139"/>
      <c r="E510" s="139"/>
      <c r="F510" s="139"/>
    </row>
    <row r="511" spans="3:6" s="132" customFormat="1" x14ac:dyDescent="0.35">
      <c r="C511" s="139"/>
      <c r="D511" s="139"/>
      <c r="E511" s="139"/>
      <c r="F511" s="139"/>
    </row>
    <row r="512" spans="3:6" s="132" customFormat="1" x14ac:dyDescent="0.35">
      <c r="C512" s="139"/>
      <c r="D512" s="139"/>
      <c r="E512" s="139"/>
      <c r="F512" s="139"/>
    </row>
    <row r="513" spans="3:6" s="132" customFormat="1" x14ac:dyDescent="0.35">
      <c r="C513" s="139"/>
      <c r="D513" s="139"/>
      <c r="E513" s="139"/>
      <c r="F513" s="139"/>
    </row>
    <row r="514" spans="3:6" s="132" customFormat="1" x14ac:dyDescent="0.35">
      <c r="C514" s="139"/>
      <c r="D514" s="139"/>
      <c r="E514" s="139"/>
      <c r="F514" s="139"/>
    </row>
    <row r="515" spans="3:6" s="132" customFormat="1" x14ac:dyDescent="0.35">
      <c r="C515" s="139"/>
      <c r="D515" s="139"/>
      <c r="E515" s="139"/>
      <c r="F515" s="139"/>
    </row>
    <row r="516" spans="3:6" s="132" customFormat="1" x14ac:dyDescent="0.35">
      <c r="C516" s="139"/>
      <c r="D516" s="139"/>
      <c r="E516" s="139"/>
      <c r="F516" s="139"/>
    </row>
    <row r="517" spans="3:6" s="132" customFormat="1" x14ac:dyDescent="0.35">
      <c r="C517" s="139"/>
      <c r="D517" s="139"/>
      <c r="E517" s="139"/>
      <c r="F517" s="139"/>
    </row>
    <row r="518" spans="3:6" s="132" customFormat="1" x14ac:dyDescent="0.35">
      <c r="C518" s="139"/>
      <c r="D518" s="139"/>
      <c r="E518" s="139"/>
      <c r="F518" s="139"/>
    </row>
    <row r="519" spans="3:6" s="132" customFormat="1" x14ac:dyDescent="0.35">
      <c r="C519" s="139"/>
      <c r="D519" s="139"/>
      <c r="E519" s="139"/>
      <c r="F519" s="139"/>
    </row>
    <row r="520" spans="3:6" s="132" customFormat="1" x14ac:dyDescent="0.35">
      <c r="C520" s="139"/>
      <c r="D520" s="139"/>
      <c r="E520" s="139"/>
      <c r="F520" s="139"/>
    </row>
    <row r="521" spans="3:6" s="132" customFormat="1" x14ac:dyDescent="0.35">
      <c r="C521" s="139"/>
      <c r="D521" s="139"/>
      <c r="E521" s="139"/>
      <c r="F521" s="139"/>
    </row>
    <row r="522" spans="3:6" s="132" customFormat="1" x14ac:dyDescent="0.35">
      <c r="C522" s="139"/>
      <c r="D522" s="139"/>
      <c r="E522" s="139"/>
      <c r="F522" s="139"/>
    </row>
    <row r="523" spans="3:6" s="132" customFormat="1" x14ac:dyDescent="0.35">
      <c r="C523" s="139"/>
      <c r="D523" s="139"/>
      <c r="E523" s="139"/>
      <c r="F523" s="139"/>
    </row>
    <row r="524" spans="3:6" s="132" customFormat="1" x14ac:dyDescent="0.35">
      <c r="C524" s="139"/>
      <c r="D524" s="139"/>
      <c r="E524" s="139"/>
      <c r="F524" s="139"/>
    </row>
    <row r="525" spans="3:6" s="132" customFormat="1" x14ac:dyDescent="0.35">
      <c r="C525" s="139"/>
      <c r="D525" s="139"/>
      <c r="E525" s="139"/>
      <c r="F525" s="139"/>
    </row>
    <row r="526" spans="3:6" s="132" customFormat="1" x14ac:dyDescent="0.35">
      <c r="C526" s="139"/>
      <c r="D526" s="139"/>
      <c r="E526" s="139"/>
      <c r="F526" s="139"/>
    </row>
    <row r="527" spans="3:6" s="132" customFormat="1" x14ac:dyDescent="0.35">
      <c r="C527" s="139"/>
      <c r="D527" s="139"/>
      <c r="E527" s="139"/>
      <c r="F527" s="139"/>
    </row>
    <row r="528" spans="3:6" s="132" customFormat="1" x14ac:dyDescent="0.35">
      <c r="C528" s="139"/>
      <c r="D528" s="139"/>
      <c r="E528" s="139"/>
      <c r="F528" s="139"/>
    </row>
    <row r="529" spans="3:6" s="132" customFormat="1" x14ac:dyDescent="0.35">
      <c r="C529" s="139"/>
      <c r="D529" s="139"/>
      <c r="E529" s="139"/>
      <c r="F529" s="139"/>
    </row>
    <row r="530" spans="3:6" s="132" customFormat="1" x14ac:dyDescent="0.35">
      <c r="C530" s="139"/>
      <c r="D530" s="139"/>
      <c r="E530" s="139"/>
      <c r="F530" s="139"/>
    </row>
    <row r="531" spans="3:6" s="132" customFormat="1" x14ac:dyDescent="0.35">
      <c r="C531" s="139"/>
      <c r="D531" s="139"/>
      <c r="E531" s="139"/>
      <c r="F531" s="139"/>
    </row>
    <row r="532" spans="3:6" s="132" customFormat="1" x14ac:dyDescent="0.35">
      <c r="C532" s="139"/>
      <c r="D532" s="139"/>
      <c r="E532" s="139"/>
      <c r="F532" s="139"/>
    </row>
    <row r="533" spans="3:6" s="132" customFormat="1" x14ac:dyDescent="0.35">
      <c r="C533" s="139"/>
      <c r="D533" s="139"/>
      <c r="E533" s="139"/>
      <c r="F533" s="139"/>
    </row>
    <row r="534" spans="3:6" s="132" customFormat="1" x14ac:dyDescent="0.35">
      <c r="C534" s="139"/>
      <c r="D534" s="139"/>
      <c r="E534" s="139"/>
      <c r="F534" s="139"/>
    </row>
    <row r="535" spans="3:6" s="132" customFormat="1" x14ac:dyDescent="0.35">
      <c r="C535" s="139"/>
      <c r="D535" s="139"/>
      <c r="E535" s="139"/>
      <c r="F535" s="139"/>
    </row>
    <row r="536" spans="3:6" s="132" customFormat="1" x14ac:dyDescent="0.35">
      <c r="C536" s="139"/>
      <c r="D536" s="139"/>
      <c r="E536" s="139"/>
      <c r="F536" s="139"/>
    </row>
    <row r="537" spans="3:6" s="132" customFormat="1" x14ac:dyDescent="0.35">
      <c r="C537" s="139"/>
      <c r="D537" s="139"/>
      <c r="E537" s="139"/>
      <c r="F537" s="139"/>
    </row>
    <row r="538" spans="3:6" s="132" customFormat="1" x14ac:dyDescent="0.35">
      <c r="C538" s="139"/>
      <c r="D538" s="139"/>
      <c r="E538" s="139"/>
      <c r="F538" s="139"/>
    </row>
    <row r="539" spans="3:6" s="132" customFormat="1" x14ac:dyDescent="0.35">
      <c r="C539" s="139"/>
      <c r="D539" s="139"/>
      <c r="E539" s="139"/>
      <c r="F539" s="139"/>
    </row>
    <row r="540" spans="3:6" s="132" customFormat="1" x14ac:dyDescent="0.35">
      <c r="C540" s="139"/>
      <c r="D540" s="139"/>
      <c r="E540" s="139"/>
      <c r="F540" s="139"/>
    </row>
    <row r="541" spans="3:6" s="132" customFormat="1" x14ac:dyDescent="0.35">
      <c r="C541" s="139"/>
      <c r="D541" s="139"/>
      <c r="E541" s="139"/>
      <c r="F541" s="139"/>
    </row>
    <row r="542" spans="3:6" s="132" customFormat="1" x14ac:dyDescent="0.35">
      <c r="C542" s="139"/>
      <c r="D542" s="139"/>
      <c r="E542" s="139"/>
      <c r="F542" s="139"/>
    </row>
    <row r="543" spans="3:6" s="132" customFormat="1" x14ac:dyDescent="0.35">
      <c r="C543" s="139"/>
      <c r="D543" s="139"/>
      <c r="E543" s="139"/>
      <c r="F543" s="139"/>
    </row>
    <row r="544" spans="3:6" s="132" customFormat="1" x14ac:dyDescent="0.35">
      <c r="C544" s="139"/>
      <c r="D544" s="139"/>
      <c r="E544" s="139"/>
      <c r="F544" s="139"/>
    </row>
    <row r="545" spans="3:6" s="132" customFormat="1" x14ac:dyDescent="0.35">
      <c r="C545" s="139"/>
      <c r="D545" s="139"/>
      <c r="E545" s="139"/>
      <c r="F545" s="139"/>
    </row>
    <row r="546" spans="3:6" s="132" customFormat="1" x14ac:dyDescent="0.35">
      <c r="C546" s="139"/>
      <c r="D546" s="139"/>
      <c r="E546" s="139"/>
      <c r="F546" s="139"/>
    </row>
    <row r="547" spans="3:6" s="132" customFormat="1" x14ac:dyDescent="0.35">
      <c r="C547" s="139"/>
      <c r="D547" s="139"/>
      <c r="E547" s="139"/>
      <c r="F547" s="139"/>
    </row>
    <row r="548" spans="3:6" s="132" customFormat="1" x14ac:dyDescent="0.35">
      <c r="C548" s="139"/>
      <c r="D548" s="139"/>
      <c r="E548" s="139"/>
      <c r="F548" s="139"/>
    </row>
    <row r="549" spans="3:6" s="132" customFormat="1" x14ac:dyDescent="0.35">
      <c r="C549" s="139"/>
      <c r="D549" s="139"/>
      <c r="E549" s="139"/>
      <c r="F549" s="139"/>
    </row>
    <row r="550" spans="3:6" s="132" customFormat="1" x14ac:dyDescent="0.35">
      <c r="C550" s="139"/>
      <c r="D550" s="139"/>
      <c r="E550" s="139"/>
      <c r="F550" s="139"/>
    </row>
    <row r="551" spans="3:6" s="132" customFormat="1" x14ac:dyDescent="0.35">
      <c r="C551" s="139"/>
      <c r="D551" s="139"/>
      <c r="E551" s="139"/>
      <c r="F551" s="139"/>
    </row>
    <row r="552" spans="3:6" s="132" customFormat="1" x14ac:dyDescent="0.35">
      <c r="C552" s="139"/>
      <c r="D552" s="139"/>
      <c r="E552" s="139"/>
      <c r="F552" s="139"/>
    </row>
    <row r="553" spans="3:6" s="132" customFormat="1" x14ac:dyDescent="0.35">
      <c r="C553" s="139"/>
      <c r="D553" s="139"/>
      <c r="E553" s="139"/>
      <c r="F553" s="139"/>
    </row>
    <row r="554" spans="3:6" s="132" customFormat="1" x14ac:dyDescent="0.35">
      <c r="C554" s="139"/>
      <c r="D554" s="139"/>
      <c r="E554" s="139"/>
      <c r="F554" s="139"/>
    </row>
    <row r="555" spans="3:6" s="132" customFormat="1" x14ac:dyDescent="0.35">
      <c r="C555" s="139"/>
      <c r="D555" s="139"/>
      <c r="E555" s="139"/>
      <c r="F555" s="139"/>
    </row>
    <row r="556" spans="3:6" s="132" customFormat="1" x14ac:dyDescent="0.35">
      <c r="C556" s="139"/>
      <c r="D556" s="139"/>
      <c r="E556" s="139"/>
      <c r="F556" s="139"/>
    </row>
    <row r="557" spans="3:6" s="132" customFormat="1" x14ac:dyDescent="0.35">
      <c r="C557" s="139"/>
      <c r="D557" s="139"/>
      <c r="E557" s="139"/>
      <c r="F557" s="139"/>
    </row>
    <row r="558" spans="3:6" s="132" customFormat="1" x14ac:dyDescent="0.35">
      <c r="C558" s="139"/>
      <c r="D558" s="139"/>
      <c r="E558" s="139"/>
      <c r="F558" s="139"/>
    </row>
    <row r="559" spans="3:6" s="132" customFormat="1" x14ac:dyDescent="0.35">
      <c r="C559" s="139"/>
      <c r="D559" s="139"/>
      <c r="E559" s="139"/>
      <c r="F559" s="139"/>
    </row>
    <row r="560" spans="3:6" s="132" customFormat="1" x14ac:dyDescent="0.35">
      <c r="C560" s="139"/>
      <c r="D560" s="139"/>
      <c r="E560" s="139"/>
      <c r="F560" s="139"/>
    </row>
    <row r="561" spans="3:6" s="132" customFormat="1" x14ac:dyDescent="0.35">
      <c r="C561" s="139"/>
      <c r="D561" s="139"/>
      <c r="E561" s="139"/>
      <c r="F561" s="139"/>
    </row>
    <row r="562" spans="3:6" s="132" customFormat="1" x14ac:dyDescent="0.35">
      <c r="C562" s="139"/>
      <c r="D562" s="139"/>
      <c r="E562" s="139"/>
      <c r="F562" s="139"/>
    </row>
    <row r="563" spans="3:6" s="132" customFormat="1" x14ac:dyDescent="0.35">
      <c r="C563" s="139"/>
      <c r="D563" s="139"/>
      <c r="E563" s="139"/>
      <c r="F563" s="139"/>
    </row>
    <row r="564" spans="3:6" s="132" customFormat="1" x14ac:dyDescent="0.35">
      <c r="C564" s="139"/>
      <c r="D564" s="139"/>
      <c r="E564" s="139"/>
      <c r="F564" s="139"/>
    </row>
    <row r="565" spans="3:6" s="132" customFormat="1" x14ac:dyDescent="0.35">
      <c r="C565" s="139"/>
      <c r="D565" s="139"/>
      <c r="E565" s="139"/>
      <c r="F565" s="139"/>
    </row>
    <row r="566" spans="3:6" s="132" customFormat="1" x14ac:dyDescent="0.35">
      <c r="C566" s="139"/>
      <c r="D566" s="139"/>
      <c r="E566" s="139"/>
      <c r="F566" s="139"/>
    </row>
    <row r="567" spans="3:6" s="132" customFormat="1" x14ac:dyDescent="0.35">
      <c r="C567" s="139"/>
      <c r="D567" s="139"/>
      <c r="E567" s="139"/>
      <c r="F567" s="139"/>
    </row>
    <row r="568" spans="3:6" s="132" customFormat="1" x14ac:dyDescent="0.35">
      <c r="C568" s="139"/>
      <c r="D568" s="139"/>
      <c r="E568" s="139"/>
      <c r="F568" s="139"/>
    </row>
    <row r="569" spans="3:6" s="132" customFormat="1" x14ac:dyDescent="0.35">
      <c r="C569" s="139"/>
      <c r="D569" s="139"/>
      <c r="E569" s="139"/>
      <c r="F569" s="139"/>
    </row>
    <row r="570" spans="3:6" s="132" customFormat="1" x14ac:dyDescent="0.35">
      <c r="C570" s="139"/>
      <c r="D570" s="139"/>
      <c r="E570" s="139"/>
      <c r="F570" s="139"/>
    </row>
    <row r="571" spans="3:6" s="132" customFormat="1" x14ac:dyDescent="0.35">
      <c r="C571" s="139"/>
      <c r="D571" s="139"/>
      <c r="E571" s="139"/>
      <c r="F571" s="139"/>
    </row>
    <row r="572" spans="3:6" s="132" customFormat="1" x14ac:dyDescent="0.35">
      <c r="C572" s="139"/>
      <c r="D572" s="139"/>
      <c r="E572" s="139"/>
      <c r="F572" s="139"/>
    </row>
    <row r="573" spans="3:6" s="132" customFormat="1" x14ac:dyDescent="0.35">
      <c r="C573" s="139"/>
      <c r="D573" s="139"/>
      <c r="E573" s="139"/>
      <c r="F573" s="139"/>
    </row>
    <row r="574" spans="3:6" s="132" customFormat="1" x14ac:dyDescent="0.35">
      <c r="C574" s="139"/>
      <c r="D574" s="139"/>
      <c r="E574" s="139"/>
      <c r="F574" s="139"/>
    </row>
    <row r="575" spans="3:6" s="132" customFormat="1" x14ac:dyDescent="0.35">
      <c r="C575" s="139"/>
      <c r="D575" s="139"/>
      <c r="E575" s="139"/>
      <c r="F575" s="139"/>
    </row>
    <row r="576" spans="3:6" s="132" customFormat="1" x14ac:dyDescent="0.35">
      <c r="C576" s="139"/>
      <c r="D576" s="139"/>
      <c r="E576" s="139"/>
      <c r="F576" s="139"/>
    </row>
    <row r="577" spans="3:6" s="132" customFormat="1" x14ac:dyDescent="0.35">
      <c r="C577" s="139"/>
      <c r="D577" s="139"/>
      <c r="E577" s="139"/>
      <c r="F577" s="139"/>
    </row>
    <row r="578" spans="3:6" s="132" customFormat="1" x14ac:dyDescent="0.35">
      <c r="C578" s="139"/>
      <c r="D578" s="139"/>
      <c r="E578" s="139"/>
      <c r="F578" s="139"/>
    </row>
    <row r="579" spans="3:6" s="132" customFormat="1" x14ac:dyDescent="0.35">
      <c r="C579" s="139"/>
      <c r="D579" s="139"/>
      <c r="E579" s="139"/>
      <c r="F579" s="139"/>
    </row>
    <row r="580" spans="3:6" s="132" customFormat="1" x14ac:dyDescent="0.35">
      <c r="C580" s="139"/>
      <c r="D580" s="139"/>
      <c r="E580" s="139"/>
      <c r="F580" s="139"/>
    </row>
    <row r="581" spans="3:6" s="132" customFormat="1" x14ac:dyDescent="0.35">
      <c r="C581" s="139"/>
      <c r="D581" s="139"/>
      <c r="E581" s="139"/>
      <c r="F581" s="139"/>
    </row>
    <row r="582" spans="3:6" s="132" customFormat="1" x14ac:dyDescent="0.35">
      <c r="C582" s="139"/>
      <c r="D582" s="139"/>
      <c r="E582" s="139"/>
      <c r="F582" s="139"/>
    </row>
    <row r="583" spans="3:6" s="132" customFormat="1" x14ac:dyDescent="0.35">
      <c r="C583" s="139"/>
      <c r="D583" s="139"/>
      <c r="E583" s="139"/>
      <c r="F583" s="139"/>
    </row>
    <row r="584" spans="3:6" s="132" customFormat="1" x14ac:dyDescent="0.35">
      <c r="C584" s="139"/>
      <c r="D584" s="139"/>
      <c r="E584" s="139"/>
      <c r="F584" s="139"/>
    </row>
    <row r="585" spans="3:6" s="132" customFormat="1" x14ac:dyDescent="0.35">
      <c r="C585" s="139"/>
      <c r="D585" s="139"/>
      <c r="E585" s="139"/>
      <c r="F585" s="139"/>
    </row>
    <row r="586" spans="3:6" s="132" customFormat="1" x14ac:dyDescent="0.35">
      <c r="C586" s="139"/>
      <c r="D586" s="139"/>
      <c r="E586" s="139"/>
      <c r="F586" s="139"/>
    </row>
    <row r="587" spans="3:6" s="132" customFormat="1" x14ac:dyDescent="0.35">
      <c r="C587" s="139"/>
      <c r="D587" s="139"/>
      <c r="E587" s="139"/>
      <c r="F587" s="139"/>
    </row>
    <row r="588" spans="3:6" s="132" customFormat="1" x14ac:dyDescent="0.35">
      <c r="C588" s="139"/>
      <c r="D588" s="139"/>
      <c r="E588" s="139"/>
      <c r="F588" s="139"/>
    </row>
    <row r="589" spans="3:6" s="132" customFormat="1" x14ac:dyDescent="0.35">
      <c r="C589" s="139"/>
      <c r="D589" s="139"/>
      <c r="E589" s="139"/>
      <c r="F589" s="139"/>
    </row>
    <row r="590" spans="3:6" s="132" customFormat="1" x14ac:dyDescent="0.35">
      <c r="C590" s="139"/>
      <c r="D590" s="139"/>
      <c r="E590" s="139"/>
      <c r="F590" s="139"/>
    </row>
    <row r="591" spans="3:6" s="132" customFormat="1" x14ac:dyDescent="0.35">
      <c r="C591" s="139"/>
      <c r="D591" s="139"/>
      <c r="E591" s="139"/>
      <c r="F591" s="139"/>
    </row>
    <row r="592" spans="3:6" s="132" customFormat="1" x14ac:dyDescent="0.35">
      <c r="C592" s="139"/>
      <c r="D592" s="139"/>
      <c r="E592" s="139"/>
      <c r="F592" s="139"/>
    </row>
    <row r="593" spans="3:6" s="132" customFormat="1" x14ac:dyDescent="0.35">
      <c r="C593" s="139"/>
      <c r="D593" s="139"/>
      <c r="E593" s="139"/>
      <c r="F593" s="139"/>
    </row>
    <row r="594" spans="3:6" s="132" customFormat="1" x14ac:dyDescent="0.35">
      <c r="C594" s="139"/>
      <c r="D594" s="139"/>
      <c r="E594" s="139"/>
      <c r="F594" s="139"/>
    </row>
    <row r="595" spans="3:6" s="132" customFormat="1" x14ac:dyDescent="0.35">
      <c r="C595" s="139"/>
      <c r="D595" s="139"/>
      <c r="E595" s="139"/>
      <c r="F595" s="139"/>
    </row>
    <row r="596" spans="3:6" s="132" customFormat="1" x14ac:dyDescent="0.35">
      <c r="C596" s="139"/>
      <c r="D596" s="139"/>
      <c r="E596" s="139"/>
      <c r="F596" s="139"/>
    </row>
    <row r="597" spans="3:6" s="132" customFormat="1" x14ac:dyDescent="0.35">
      <c r="C597" s="139"/>
      <c r="D597" s="139"/>
      <c r="E597" s="139"/>
      <c r="F597" s="139"/>
    </row>
    <row r="598" spans="3:6" s="132" customFormat="1" x14ac:dyDescent="0.35">
      <c r="C598" s="139"/>
      <c r="D598" s="139"/>
      <c r="E598" s="139"/>
      <c r="F598" s="139"/>
    </row>
    <row r="599" spans="3:6" s="132" customFormat="1" x14ac:dyDescent="0.35">
      <c r="C599" s="139"/>
      <c r="D599" s="139"/>
      <c r="E599" s="139"/>
      <c r="F599" s="139"/>
    </row>
    <row r="600" spans="3:6" s="132" customFormat="1" x14ac:dyDescent="0.35">
      <c r="C600" s="139"/>
      <c r="D600" s="139"/>
      <c r="E600" s="139"/>
      <c r="F600" s="139"/>
    </row>
    <row r="601" spans="3:6" s="132" customFormat="1" x14ac:dyDescent="0.35">
      <c r="C601" s="139"/>
      <c r="D601" s="139"/>
      <c r="E601" s="139"/>
      <c r="F601" s="139"/>
    </row>
    <row r="602" spans="3:6" s="132" customFormat="1" x14ac:dyDescent="0.35">
      <c r="C602" s="139"/>
      <c r="D602" s="139"/>
      <c r="E602" s="139"/>
      <c r="F602" s="139"/>
    </row>
    <row r="603" spans="3:6" s="132" customFormat="1" x14ac:dyDescent="0.35">
      <c r="C603" s="139"/>
      <c r="D603" s="139"/>
      <c r="E603" s="139"/>
      <c r="F603" s="139"/>
    </row>
    <row r="604" spans="3:6" s="132" customFormat="1" x14ac:dyDescent="0.35">
      <c r="C604" s="139"/>
      <c r="D604" s="139"/>
      <c r="E604" s="139"/>
      <c r="F604" s="139"/>
    </row>
    <row r="605" spans="3:6" s="132" customFormat="1" x14ac:dyDescent="0.35">
      <c r="C605" s="139"/>
      <c r="D605" s="139"/>
      <c r="E605" s="139"/>
      <c r="F605" s="139"/>
    </row>
    <row r="606" spans="3:6" s="132" customFormat="1" x14ac:dyDescent="0.35">
      <c r="C606" s="139"/>
      <c r="D606" s="139"/>
      <c r="E606" s="139"/>
      <c r="F606" s="139"/>
    </row>
    <row r="607" spans="3:6" s="132" customFormat="1" x14ac:dyDescent="0.35">
      <c r="C607" s="139"/>
      <c r="D607" s="139"/>
      <c r="E607" s="139"/>
      <c r="F607" s="139"/>
    </row>
    <row r="608" spans="3:6" s="132" customFormat="1" x14ac:dyDescent="0.35">
      <c r="C608" s="139"/>
      <c r="D608" s="139"/>
      <c r="E608" s="139"/>
      <c r="F608" s="139"/>
    </row>
    <row r="609" spans="3:6" s="132" customFormat="1" x14ac:dyDescent="0.35">
      <c r="C609" s="139"/>
      <c r="D609" s="139"/>
      <c r="E609" s="139"/>
      <c r="F609" s="139"/>
    </row>
    <row r="610" spans="3:6" s="132" customFormat="1" x14ac:dyDescent="0.35">
      <c r="C610" s="139"/>
      <c r="D610" s="139"/>
      <c r="E610" s="139"/>
      <c r="F610" s="139"/>
    </row>
    <row r="611" spans="3:6" s="132" customFormat="1" x14ac:dyDescent="0.35">
      <c r="C611" s="139"/>
      <c r="D611" s="139"/>
      <c r="E611" s="139"/>
      <c r="F611" s="139"/>
    </row>
    <row r="612" spans="3:6" s="132" customFormat="1" x14ac:dyDescent="0.35">
      <c r="C612" s="139"/>
      <c r="D612" s="139"/>
      <c r="E612" s="139"/>
      <c r="F612" s="139"/>
    </row>
    <row r="613" spans="3:6" s="132" customFormat="1" x14ac:dyDescent="0.35">
      <c r="C613" s="139"/>
      <c r="D613" s="139"/>
      <c r="E613" s="139"/>
      <c r="F613" s="139"/>
    </row>
    <row r="614" spans="3:6" s="132" customFormat="1" x14ac:dyDescent="0.35">
      <c r="C614" s="139"/>
      <c r="D614" s="139"/>
      <c r="E614" s="139"/>
      <c r="F614" s="139"/>
    </row>
    <row r="615" spans="3:6" s="132" customFormat="1" x14ac:dyDescent="0.35">
      <c r="C615" s="139"/>
      <c r="D615" s="139"/>
      <c r="E615" s="139"/>
      <c r="F615" s="139"/>
    </row>
    <row r="616" spans="3:6" s="132" customFormat="1" x14ac:dyDescent="0.35">
      <c r="C616" s="139"/>
      <c r="D616" s="139"/>
      <c r="E616" s="139"/>
      <c r="F616" s="139"/>
    </row>
    <row r="617" spans="3:6" s="132" customFormat="1" x14ac:dyDescent="0.35">
      <c r="C617" s="139"/>
      <c r="D617" s="139"/>
      <c r="E617" s="139"/>
      <c r="F617" s="139"/>
    </row>
    <row r="618" spans="3:6" s="132" customFormat="1" x14ac:dyDescent="0.35">
      <c r="C618" s="139"/>
      <c r="D618" s="139"/>
      <c r="E618" s="139"/>
      <c r="F618" s="139"/>
    </row>
    <row r="619" spans="3:6" s="132" customFormat="1" x14ac:dyDescent="0.35">
      <c r="C619" s="139"/>
      <c r="D619" s="139"/>
      <c r="E619" s="139"/>
      <c r="F619" s="139"/>
    </row>
    <row r="620" spans="3:6" s="132" customFormat="1" x14ac:dyDescent="0.35">
      <c r="C620" s="139"/>
      <c r="D620" s="139"/>
      <c r="E620" s="139"/>
      <c r="F620" s="139"/>
    </row>
    <row r="621" spans="3:6" s="132" customFormat="1" x14ac:dyDescent="0.35">
      <c r="C621" s="139"/>
      <c r="D621" s="139"/>
      <c r="E621" s="139"/>
      <c r="F621" s="139"/>
    </row>
    <row r="622" spans="3:6" s="132" customFormat="1" x14ac:dyDescent="0.35">
      <c r="C622" s="139"/>
      <c r="D622" s="139"/>
      <c r="E622" s="139"/>
      <c r="F622" s="139"/>
    </row>
    <row r="623" spans="3:6" s="132" customFormat="1" x14ac:dyDescent="0.35">
      <c r="C623" s="139"/>
      <c r="D623" s="139"/>
      <c r="E623" s="139"/>
      <c r="F623" s="139"/>
    </row>
    <row r="624" spans="3:6" s="132" customFormat="1" x14ac:dyDescent="0.35">
      <c r="C624" s="139"/>
      <c r="D624" s="139"/>
      <c r="E624" s="139"/>
      <c r="F624" s="139"/>
    </row>
    <row r="625" spans="3:6" s="132" customFormat="1" x14ac:dyDescent="0.35">
      <c r="C625" s="139"/>
      <c r="D625" s="139"/>
      <c r="E625" s="139"/>
      <c r="F625" s="139"/>
    </row>
    <row r="626" spans="3:6" s="132" customFormat="1" x14ac:dyDescent="0.35">
      <c r="C626" s="139"/>
      <c r="D626" s="139"/>
      <c r="E626" s="139"/>
      <c r="F626" s="139"/>
    </row>
    <row r="627" spans="3:6" s="132" customFormat="1" x14ac:dyDescent="0.35">
      <c r="C627" s="139"/>
      <c r="D627" s="139"/>
      <c r="E627" s="139"/>
      <c r="F627" s="139"/>
    </row>
    <row r="628" spans="3:6" s="132" customFormat="1" x14ac:dyDescent="0.35">
      <c r="C628" s="139"/>
      <c r="D628" s="139"/>
      <c r="E628" s="139"/>
      <c r="F628" s="139"/>
    </row>
    <row r="629" spans="3:6" s="132" customFormat="1" x14ac:dyDescent="0.35">
      <c r="C629" s="139"/>
      <c r="D629" s="139"/>
      <c r="E629" s="139"/>
      <c r="F629" s="139"/>
    </row>
    <row r="630" spans="3:6" s="132" customFormat="1" x14ac:dyDescent="0.35">
      <c r="C630" s="139"/>
      <c r="D630" s="139"/>
      <c r="E630" s="139"/>
      <c r="F630" s="139"/>
    </row>
    <row r="631" spans="3:6" s="132" customFormat="1" x14ac:dyDescent="0.35">
      <c r="C631" s="139"/>
      <c r="D631" s="139"/>
      <c r="E631" s="139"/>
      <c r="F631" s="139"/>
    </row>
    <row r="632" spans="3:6" s="132" customFormat="1" x14ac:dyDescent="0.35">
      <c r="C632" s="139"/>
      <c r="D632" s="139"/>
      <c r="E632" s="139"/>
      <c r="F632" s="139"/>
    </row>
    <row r="633" spans="3:6" s="132" customFormat="1" x14ac:dyDescent="0.35">
      <c r="C633" s="139"/>
      <c r="D633" s="139"/>
      <c r="E633" s="139"/>
      <c r="F633" s="139"/>
    </row>
    <row r="634" spans="3:6" s="132" customFormat="1" x14ac:dyDescent="0.35">
      <c r="C634" s="139"/>
      <c r="D634" s="139"/>
      <c r="E634" s="139"/>
      <c r="F634" s="139"/>
    </row>
    <row r="635" spans="3:6" s="132" customFormat="1" x14ac:dyDescent="0.35">
      <c r="C635" s="139"/>
      <c r="D635" s="139"/>
      <c r="E635" s="139"/>
      <c r="F635" s="139"/>
    </row>
    <row r="636" spans="3:6" s="132" customFormat="1" x14ac:dyDescent="0.35">
      <c r="C636" s="139"/>
      <c r="D636" s="139"/>
      <c r="E636" s="139"/>
      <c r="F636" s="139"/>
    </row>
    <row r="637" spans="3:6" s="132" customFormat="1" x14ac:dyDescent="0.35">
      <c r="C637" s="139"/>
      <c r="D637" s="139"/>
      <c r="E637" s="139"/>
      <c r="F637" s="139"/>
    </row>
    <row r="638" spans="3:6" s="132" customFormat="1" x14ac:dyDescent="0.35">
      <c r="C638" s="139"/>
      <c r="D638" s="139"/>
      <c r="E638" s="139"/>
      <c r="F638" s="139"/>
    </row>
    <row r="639" spans="3:6" s="132" customFormat="1" x14ac:dyDescent="0.35">
      <c r="C639" s="139"/>
      <c r="D639" s="139"/>
      <c r="E639" s="139"/>
      <c r="F639" s="139"/>
    </row>
    <row r="640" spans="3:6" s="132" customFormat="1" x14ac:dyDescent="0.35">
      <c r="C640" s="139"/>
      <c r="D640" s="139"/>
      <c r="E640" s="139"/>
      <c r="F640" s="139"/>
    </row>
    <row r="641" spans="3:6" s="132" customFormat="1" x14ac:dyDescent="0.35">
      <c r="C641" s="139"/>
      <c r="D641" s="139"/>
      <c r="E641" s="139"/>
      <c r="F641" s="139"/>
    </row>
    <row r="642" spans="3:6" s="132" customFormat="1" x14ac:dyDescent="0.35">
      <c r="C642" s="139"/>
      <c r="D642" s="139"/>
      <c r="E642" s="139"/>
      <c r="F642" s="139"/>
    </row>
    <row r="643" spans="3:6" s="132" customFormat="1" x14ac:dyDescent="0.35">
      <c r="C643" s="139"/>
      <c r="D643" s="139"/>
      <c r="E643" s="139"/>
      <c r="F643" s="139"/>
    </row>
    <row r="644" spans="3:6" s="132" customFormat="1" x14ac:dyDescent="0.35">
      <c r="C644" s="139"/>
      <c r="D644" s="139"/>
      <c r="E644" s="139"/>
      <c r="F644" s="139"/>
    </row>
    <row r="645" spans="3:6" s="132" customFormat="1" x14ac:dyDescent="0.35">
      <c r="C645" s="139"/>
      <c r="D645" s="139"/>
      <c r="E645" s="139"/>
      <c r="F645" s="139"/>
    </row>
    <row r="646" spans="3:6" s="132" customFormat="1" x14ac:dyDescent="0.35">
      <c r="C646" s="139"/>
      <c r="D646" s="139"/>
      <c r="E646" s="139"/>
      <c r="F646" s="139"/>
    </row>
    <row r="647" spans="3:6" s="132" customFormat="1" x14ac:dyDescent="0.35">
      <c r="C647" s="139"/>
      <c r="D647" s="139"/>
      <c r="E647" s="139"/>
      <c r="F647" s="139"/>
    </row>
    <row r="648" spans="3:6" s="132" customFormat="1" x14ac:dyDescent="0.35">
      <c r="C648" s="139"/>
      <c r="D648" s="139"/>
      <c r="E648" s="139"/>
      <c r="F648" s="139"/>
    </row>
    <row r="649" spans="3:6" s="132" customFormat="1" x14ac:dyDescent="0.35">
      <c r="C649" s="139"/>
      <c r="D649" s="139"/>
      <c r="E649" s="139"/>
      <c r="F649" s="139"/>
    </row>
    <row r="650" spans="3:6" s="132" customFormat="1" x14ac:dyDescent="0.35">
      <c r="C650" s="139"/>
      <c r="D650" s="139"/>
      <c r="E650" s="139"/>
      <c r="F650" s="139"/>
    </row>
    <row r="651" spans="3:6" s="132" customFormat="1" x14ac:dyDescent="0.35">
      <c r="C651" s="139"/>
      <c r="D651" s="139"/>
      <c r="E651" s="139"/>
      <c r="F651" s="139"/>
    </row>
    <row r="652" spans="3:6" s="132" customFormat="1" x14ac:dyDescent="0.35">
      <c r="C652" s="139"/>
      <c r="D652" s="139"/>
      <c r="E652" s="139"/>
      <c r="F652" s="139"/>
    </row>
    <row r="653" spans="3:6" s="132" customFormat="1" x14ac:dyDescent="0.35">
      <c r="C653" s="139"/>
      <c r="D653" s="139"/>
      <c r="E653" s="139"/>
      <c r="F653" s="139"/>
    </row>
    <row r="654" spans="3:6" s="132" customFormat="1" x14ac:dyDescent="0.35">
      <c r="C654" s="139"/>
      <c r="D654" s="139"/>
      <c r="E654" s="139"/>
      <c r="F654" s="139"/>
    </row>
    <row r="655" spans="3:6" s="132" customFormat="1" x14ac:dyDescent="0.35">
      <c r="C655" s="139"/>
      <c r="D655" s="139"/>
      <c r="E655" s="139"/>
      <c r="F655" s="139"/>
    </row>
    <row r="656" spans="3:6" s="132" customFormat="1" x14ac:dyDescent="0.35">
      <c r="C656" s="139"/>
      <c r="D656" s="139"/>
      <c r="E656" s="139"/>
      <c r="F656" s="139"/>
    </row>
    <row r="657" spans="3:6" s="132" customFormat="1" x14ac:dyDescent="0.35">
      <c r="C657" s="139"/>
      <c r="D657" s="139"/>
      <c r="E657" s="139"/>
      <c r="F657" s="139"/>
    </row>
    <row r="658" spans="3:6" s="132" customFormat="1" x14ac:dyDescent="0.35">
      <c r="C658" s="139"/>
      <c r="D658" s="139"/>
      <c r="E658" s="139"/>
      <c r="F658" s="139"/>
    </row>
    <row r="659" spans="3:6" s="132" customFormat="1" x14ac:dyDescent="0.35">
      <c r="C659" s="139"/>
      <c r="D659" s="139"/>
      <c r="E659" s="139"/>
      <c r="F659" s="139"/>
    </row>
    <row r="660" spans="3:6" s="132" customFormat="1" x14ac:dyDescent="0.35">
      <c r="C660" s="139"/>
      <c r="D660" s="139"/>
      <c r="E660" s="139"/>
      <c r="F660" s="139"/>
    </row>
    <row r="661" spans="3:6" s="132" customFormat="1" x14ac:dyDescent="0.35">
      <c r="C661" s="139"/>
      <c r="D661" s="139"/>
      <c r="E661" s="139"/>
      <c r="F661" s="139"/>
    </row>
    <row r="662" spans="3:6" s="132" customFormat="1" x14ac:dyDescent="0.35">
      <c r="C662" s="139"/>
      <c r="D662" s="139"/>
      <c r="E662" s="139"/>
      <c r="F662" s="139"/>
    </row>
    <row r="663" spans="3:6" s="132" customFormat="1" x14ac:dyDescent="0.35">
      <c r="C663" s="139"/>
      <c r="D663" s="139"/>
      <c r="E663" s="139"/>
      <c r="F663" s="139"/>
    </row>
    <row r="664" spans="3:6" s="132" customFormat="1" x14ac:dyDescent="0.35">
      <c r="C664" s="139"/>
      <c r="D664" s="139"/>
      <c r="E664" s="139"/>
      <c r="F664" s="139"/>
    </row>
    <row r="665" spans="3:6" s="132" customFormat="1" x14ac:dyDescent="0.35">
      <c r="C665" s="139"/>
      <c r="D665" s="139"/>
      <c r="E665" s="139"/>
      <c r="F665" s="139"/>
    </row>
    <row r="666" spans="3:6" s="132" customFormat="1" x14ac:dyDescent="0.35">
      <c r="C666" s="139"/>
      <c r="D666" s="139"/>
      <c r="E666" s="139"/>
      <c r="F666" s="139"/>
    </row>
    <row r="667" spans="3:6" s="132" customFormat="1" x14ac:dyDescent="0.35">
      <c r="C667" s="139"/>
      <c r="D667" s="139"/>
      <c r="E667" s="139"/>
      <c r="F667" s="139"/>
    </row>
    <row r="668" spans="3:6" s="132" customFormat="1" x14ac:dyDescent="0.35">
      <c r="C668" s="139"/>
      <c r="D668" s="139"/>
      <c r="E668" s="139"/>
      <c r="F668" s="139"/>
    </row>
    <row r="669" spans="3:6" s="132" customFormat="1" x14ac:dyDescent="0.35">
      <c r="C669" s="139"/>
      <c r="D669" s="139"/>
      <c r="E669" s="139"/>
      <c r="F669" s="139"/>
    </row>
    <row r="670" spans="3:6" s="132" customFormat="1" x14ac:dyDescent="0.35">
      <c r="C670" s="139"/>
      <c r="D670" s="139"/>
      <c r="E670" s="139"/>
      <c r="F670" s="139"/>
    </row>
    <row r="671" spans="3:6" s="132" customFormat="1" x14ac:dyDescent="0.35">
      <c r="C671" s="139"/>
      <c r="D671" s="139"/>
      <c r="E671" s="139"/>
      <c r="F671" s="139"/>
    </row>
    <row r="672" spans="3:6" s="132" customFormat="1" x14ac:dyDescent="0.35">
      <c r="C672" s="139"/>
      <c r="D672" s="139"/>
      <c r="E672" s="139"/>
      <c r="F672" s="139"/>
    </row>
    <row r="673" spans="3:6" s="132" customFormat="1" x14ac:dyDescent="0.35">
      <c r="C673" s="139"/>
      <c r="D673" s="139"/>
      <c r="E673" s="139"/>
      <c r="F673" s="139"/>
    </row>
    <row r="674" spans="3:6" s="132" customFormat="1" x14ac:dyDescent="0.35">
      <c r="C674" s="139"/>
      <c r="D674" s="139"/>
      <c r="E674" s="139"/>
      <c r="F674" s="139"/>
    </row>
    <row r="675" spans="3:6" s="132" customFormat="1" x14ac:dyDescent="0.35">
      <c r="C675" s="139"/>
      <c r="D675" s="139"/>
      <c r="E675" s="139"/>
      <c r="F675" s="139"/>
    </row>
    <row r="676" spans="3:6" s="132" customFormat="1" x14ac:dyDescent="0.35">
      <c r="C676" s="139"/>
      <c r="D676" s="139"/>
      <c r="E676" s="139"/>
      <c r="F676" s="139"/>
    </row>
    <row r="677" spans="3:6" s="132" customFormat="1" x14ac:dyDescent="0.35">
      <c r="C677" s="139"/>
      <c r="D677" s="139"/>
      <c r="E677" s="139"/>
      <c r="F677" s="139"/>
    </row>
    <row r="678" spans="3:6" s="132" customFormat="1" x14ac:dyDescent="0.35">
      <c r="C678" s="139"/>
      <c r="D678" s="139"/>
      <c r="E678" s="139"/>
      <c r="F678" s="139"/>
    </row>
    <row r="679" spans="3:6" s="132" customFormat="1" x14ac:dyDescent="0.35">
      <c r="C679" s="139"/>
      <c r="D679" s="139"/>
      <c r="E679" s="139"/>
      <c r="F679" s="139"/>
    </row>
    <row r="680" spans="3:6" s="132" customFormat="1" x14ac:dyDescent="0.35">
      <c r="C680" s="139"/>
      <c r="D680" s="139"/>
      <c r="E680" s="139"/>
      <c r="F680" s="139"/>
    </row>
    <row r="681" spans="3:6" s="132" customFormat="1" x14ac:dyDescent="0.35">
      <c r="C681" s="139"/>
      <c r="D681" s="139"/>
      <c r="E681" s="139"/>
      <c r="F681" s="139"/>
    </row>
    <row r="682" spans="3:6" s="132" customFormat="1" x14ac:dyDescent="0.35">
      <c r="C682" s="139"/>
      <c r="D682" s="139"/>
      <c r="E682" s="139"/>
      <c r="F682" s="139"/>
    </row>
    <row r="683" spans="3:6" s="132" customFormat="1" x14ac:dyDescent="0.35">
      <c r="C683" s="139"/>
      <c r="D683" s="139"/>
      <c r="E683" s="139"/>
      <c r="F683" s="139"/>
    </row>
    <row r="684" spans="3:6" s="132" customFormat="1" x14ac:dyDescent="0.35">
      <c r="C684" s="139"/>
      <c r="D684" s="139"/>
      <c r="E684" s="139"/>
      <c r="F684" s="139"/>
    </row>
    <row r="685" spans="3:6" s="132" customFormat="1" x14ac:dyDescent="0.35">
      <c r="C685" s="139"/>
      <c r="D685" s="139"/>
      <c r="E685" s="139"/>
      <c r="F685" s="139"/>
    </row>
    <row r="686" spans="3:6" s="132" customFormat="1" x14ac:dyDescent="0.35">
      <c r="C686" s="139"/>
      <c r="D686" s="139"/>
      <c r="E686" s="139"/>
      <c r="F686" s="139"/>
    </row>
    <row r="687" spans="3:6" s="132" customFormat="1" x14ac:dyDescent="0.35">
      <c r="C687" s="139"/>
      <c r="D687" s="139"/>
      <c r="E687" s="139"/>
      <c r="F687" s="139"/>
    </row>
    <row r="688" spans="3:6" s="132" customFormat="1" x14ac:dyDescent="0.35">
      <c r="C688" s="139"/>
      <c r="D688" s="139"/>
      <c r="E688" s="139"/>
      <c r="F688" s="139"/>
    </row>
    <row r="689" spans="1:11" s="132" customFormat="1" x14ac:dyDescent="0.35">
      <c r="C689" s="139"/>
      <c r="D689" s="139"/>
      <c r="E689" s="139"/>
      <c r="F689" s="139"/>
    </row>
    <row r="690" spans="1:11" s="132" customFormat="1" x14ac:dyDescent="0.35">
      <c r="C690" s="139"/>
      <c r="D690" s="139"/>
      <c r="E690" s="139"/>
      <c r="F690" s="139"/>
    </row>
    <row r="691" spans="1:11" s="132" customFormat="1" x14ac:dyDescent="0.35">
      <c r="C691" s="139"/>
      <c r="D691" s="139"/>
      <c r="E691" s="139"/>
      <c r="F691" s="139"/>
    </row>
    <row r="692" spans="1:11" s="132" customFormat="1" x14ac:dyDescent="0.35">
      <c r="C692" s="139"/>
      <c r="D692" s="139"/>
      <c r="E692" s="139"/>
      <c r="F692" s="139"/>
    </row>
    <row r="693" spans="1:11" s="132" customFormat="1" x14ac:dyDescent="0.35">
      <c r="C693" s="139"/>
      <c r="D693" s="139"/>
      <c r="E693" s="139"/>
      <c r="F693" s="139"/>
    </row>
    <row r="694" spans="1:11" s="132" customFormat="1" x14ac:dyDescent="0.35">
      <c r="C694" s="139"/>
      <c r="D694" s="139"/>
      <c r="E694" s="139"/>
      <c r="F694" s="139"/>
      <c r="J694" s="139"/>
      <c r="K694" s="139"/>
    </row>
    <row r="695" spans="1:11" s="132" customFormat="1" x14ac:dyDescent="0.35">
      <c r="C695" s="139"/>
      <c r="D695" s="139"/>
      <c r="E695" s="139"/>
      <c r="F695" s="139"/>
      <c r="J695" s="139"/>
      <c r="K695" s="139"/>
    </row>
    <row r="696" spans="1:11" x14ac:dyDescent="0.35">
      <c r="A696" s="132"/>
      <c r="B696" s="132"/>
      <c r="G696" s="132"/>
      <c r="H696" s="132"/>
      <c r="I696" s="132"/>
    </row>
    <row r="697" spans="1:11" x14ac:dyDescent="0.35">
      <c r="A697" s="132"/>
      <c r="B697" s="132"/>
      <c r="G697" s="132"/>
      <c r="H697" s="132"/>
      <c r="I697" s="132"/>
    </row>
    <row r="698" spans="1:11" x14ac:dyDescent="0.35">
      <c r="A698" s="132"/>
      <c r="B698" s="132"/>
      <c r="G698" s="132"/>
      <c r="H698" s="132"/>
      <c r="I698" s="132"/>
    </row>
    <row r="699" spans="1:11" x14ac:dyDescent="0.35">
      <c r="A699" s="132"/>
      <c r="B699" s="132"/>
      <c r="G699" s="132"/>
      <c r="H699" s="132"/>
      <c r="I699" s="132"/>
    </row>
    <row r="700" spans="1:11" x14ac:dyDescent="0.35">
      <c r="A700" s="132"/>
      <c r="B700" s="132"/>
      <c r="G700" s="132"/>
      <c r="H700" s="132"/>
      <c r="I700" s="132"/>
    </row>
    <row r="701" spans="1:11" x14ac:dyDescent="0.35">
      <c r="A701" s="132"/>
      <c r="B701" s="132"/>
      <c r="G701" s="132"/>
      <c r="H701" s="132"/>
      <c r="I701" s="132"/>
    </row>
    <row r="702" spans="1:11" x14ac:dyDescent="0.35">
      <c r="A702" s="132"/>
      <c r="B702" s="132"/>
      <c r="G702" s="132"/>
      <c r="H702" s="132"/>
      <c r="I702" s="132"/>
    </row>
    <row r="703" spans="1:11" x14ac:dyDescent="0.35">
      <c r="A703" s="132"/>
      <c r="B703" s="132"/>
      <c r="G703" s="132"/>
      <c r="H703" s="132"/>
      <c r="I703" s="132"/>
    </row>
    <row r="704" spans="1:11" x14ac:dyDescent="0.35">
      <c r="A704" s="132"/>
      <c r="B704" s="132"/>
      <c r="G704" s="132"/>
      <c r="H704" s="132"/>
      <c r="I704" s="132"/>
    </row>
    <row r="705" spans="1:9" x14ac:dyDescent="0.35">
      <c r="A705" s="132"/>
      <c r="B705" s="132"/>
      <c r="G705" s="132"/>
      <c r="H705" s="132"/>
      <c r="I705" s="132"/>
    </row>
    <row r="706" spans="1:9" x14ac:dyDescent="0.35">
      <c r="A706" s="132"/>
      <c r="B706" s="132"/>
      <c r="G706" s="132"/>
      <c r="H706" s="132"/>
      <c r="I706" s="132"/>
    </row>
  </sheetData>
  <sheetProtection selectLockedCells="1"/>
  <autoFilter ref="F4:F137" xr:uid="{5BA38C27-7FBE-4DDA-979A-92ED5A5EE995}"/>
  <mergeCells count="2">
    <mergeCell ref="A1:B1"/>
    <mergeCell ref="C5:C7"/>
  </mergeCells>
  <conditionalFormatting sqref="C8 C10">
    <cfRule type="cellIs" dxfId="139" priority="1" operator="equal">
      <formula>"Not Applicable"</formula>
    </cfRule>
    <cfRule type="cellIs" dxfId="138" priority="2" operator="equal">
      <formula>"Not Started"</formula>
    </cfRule>
    <cfRule type="cellIs" dxfId="137" priority="3" operator="equal">
      <formula>"Low level of progress "</formula>
    </cfRule>
    <cfRule type="cellIs" dxfId="136" priority="4" operator="equal">
      <formula>"Significant Progress"</formula>
    </cfRule>
    <cfRule type="cellIs" dxfId="135" priority="5" operator="equal">
      <formula>"Area of Excellence"</formula>
    </cfRule>
  </conditionalFormatting>
  <dataValidations count="2">
    <dataValidation allowBlank="1" showInputMessage="1" showErrorMessage="1" sqref="C8 C10:C12" xr:uid="{E965CBF7-3358-48CA-ABF4-E16C58E01234}"/>
    <dataValidation type="list" allowBlank="1" showInputMessage="1" showErrorMessage="1" sqref="F5:F12 F13:F59" xr:uid="{F95EC931-C09F-46D9-9E70-36A4D4E04A2B}">
      <formula1>Ratings_Area_of_Excellence</formula1>
    </dataValidation>
  </dataValidations>
  <hyperlinks>
    <hyperlink ref="C5" r:id="rId1" display="NHS-Practitioners-Guide-If-Your-Face-Fits_FINAL-2.pdf (england.nhs.uk)" xr:uid="{253D0C50-A004-4BBC-B2C8-99AFDB07E221}"/>
    <hyperlink ref="C11" r:id="rId2" xr:uid="{B6BC98F7-52A4-429D-A22D-AEDB2BFD3A82}"/>
  </hyperlinks>
  <pageMargins left="0.7" right="0.7" top="0.75" bottom="0.75" header="0.3" footer="0.3"/>
  <pageSetup paperSize="9" scale="33" fitToWidth="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5956-DF75-4C2E-AB79-0E1239EAD198}">
  <sheetPr>
    <tabColor rgb="FF92D050"/>
    <pageSetUpPr fitToPage="1"/>
  </sheetPr>
  <dimension ref="A1:BS734"/>
  <sheetViews>
    <sheetView zoomScale="80" zoomScaleNormal="80" workbookViewId="0">
      <pane ySplit="4" topLeftCell="A5" activePane="bottomLeft" state="frozen"/>
      <selection activeCell="A5" sqref="A5"/>
      <selection pane="bottomLeft" activeCell="A5" sqref="A5"/>
    </sheetView>
  </sheetViews>
  <sheetFormatPr defaultColWidth="8.7265625" defaultRowHeight="14" x14ac:dyDescent="0.3"/>
  <cols>
    <col min="1" max="1" width="55" style="106" customWidth="1"/>
    <col min="2" max="2" width="70.81640625" style="106" customWidth="1"/>
    <col min="3" max="3" width="32.453125" style="106" customWidth="1"/>
    <col min="4" max="7" width="40" style="106" customWidth="1"/>
    <col min="8" max="8" width="24.7265625" style="106" customWidth="1"/>
    <col min="9" max="9" width="21.7265625" style="106" customWidth="1"/>
    <col min="10" max="18" width="8.7265625" style="106"/>
    <col min="19" max="71" width="8.7265625" style="108"/>
    <col min="72" max="16384" width="8.7265625" style="106"/>
  </cols>
  <sheetData>
    <row r="1" spans="1:18" ht="36" customHeight="1" x14ac:dyDescent="0.3">
      <c r="A1" s="231" t="s">
        <v>127</v>
      </c>
      <c r="B1" s="231"/>
      <c r="C1" s="162"/>
      <c r="D1" s="112"/>
      <c r="E1" s="112"/>
      <c r="F1" s="112"/>
      <c r="G1" s="112"/>
      <c r="H1" s="112"/>
      <c r="I1" s="140"/>
      <c r="J1" s="108"/>
      <c r="K1" s="108"/>
      <c r="L1" s="108"/>
      <c r="M1" s="108"/>
      <c r="N1" s="108"/>
      <c r="O1" s="108"/>
      <c r="P1" s="108"/>
      <c r="Q1" s="108"/>
      <c r="R1" s="108"/>
    </row>
    <row r="2" spans="1:18" x14ac:dyDescent="0.3">
      <c r="A2" s="113"/>
      <c r="B2" s="113"/>
      <c r="C2" s="113"/>
      <c r="D2" s="113"/>
      <c r="E2" s="113"/>
      <c r="F2" s="113"/>
      <c r="G2" s="113"/>
      <c r="H2" s="113"/>
      <c r="I2" s="113"/>
      <c r="J2" s="113"/>
      <c r="K2" s="113"/>
      <c r="L2" s="113"/>
      <c r="M2" s="113"/>
      <c r="N2" s="113"/>
      <c r="O2" s="113"/>
      <c r="P2" s="113"/>
      <c r="Q2" s="113"/>
      <c r="R2" s="113"/>
    </row>
    <row r="3" spans="1:18" x14ac:dyDescent="0.3">
      <c r="A3" s="113"/>
      <c r="B3" s="113"/>
      <c r="C3" s="113"/>
      <c r="D3" s="113"/>
      <c r="E3" s="113"/>
      <c r="F3" s="113"/>
      <c r="G3" s="113"/>
      <c r="H3" s="113"/>
      <c r="I3" s="113"/>
      <c r="J3" s="114"/>
      <c r="K3" s="114"/>
      <c r="L3" s="114"/>
      <c r="M3" s="114"/>
      <c r="N3" s="114"/>
      <c r="O3" s="114"/>
      <c r="P3" s="114"/>
      <c r="Q3" s="114"/>
      <c r="R3" s="114"/>
    </row>
    <row r="4" spans="1:18" ht="42" customHeight="1" x14ac:dyDescent="0.3">
      <c r="A4" s="55" t="s">
        <v>12</v>
      </c>
      <c r="B4" s="55" t="s">
        <v>13</v>
      </c>
      <c r="C4" s="55" t="s">
        <v>14</v>
      </c>
      <c r="D4" s="55" t="s">
        <v>15</v>
      </c>
      <c r="E4" s="55" t="s">
        <v>16</v>
      </c>
      <c r="F4" s="80" t="s">
        <v>17</v>
      </c>
      <c r="G4" s="55" t="s">
        <v>18</v>
      </c>
      <c r="H4" s="55" t="s">
        <v>51</v>
      </c>
      <c r="I4" s="55" t="s">
        <v>20</v>
      </c>
      <c r="J4" s="108"/>
      <c r="K4" s="108"/>
      <c r="L4" s="108"/>
      <c r="M4" s="108"/>
      <c r="N4" s="108"/>
      <c r="O4" s="108"/>
      <c r="P4" s="108"/>
      <c r="Q4" s="108"/>
      <c r="R4" s="108"/>
    </row>
    <row r="5" spans="1:18" ht="165.65" customHeight="1" x14ac:dyDescent="0.35">
      <c r="A5" s="61" t="s">
        <v>128</v>
      </c>
      <c r="B5" s="70" t="s">
        <v>129</v>
      </c>
      <c r="C5" s="236" t="s">
        <v>91</v>
      </c>
      <c r="D5" s="116"/>
      <c r="E5" s="116"/>
      <c r="F5" s="116"/>
      <c r="G5" s="126"/>
      <c r="H5" s="126"/>
      <c r="I5" s="127"/>
      <c r="J5" s="108"/>
      <c r="K5" s="108"/>
      <c r="L5" s="108"/>
      <c r="M5" s="108"/>
      <c r="N5" s="108"/>
      <c r="O5" s="108"/>
      <c r="P5" s="108"/>
      <c r="Q5" s="108"/>
      <c r="R5" s="108"/>
    </row>
    <row r="6" spans="1:18" ht="156.75" customHeight="1" x14ac:dyDescent="0.35">
      <c r="A6" s="61" t="s">
        <v>131</v>
      </c>
      <c r="B6" s="70" t="s">
        <v>132</v>
      </c>
      <c r="C6" s="237"/>
      <c r="D6" s="116"/>
      <c r="E6" s="116"/>
      <c r="F6" s="116"/>
      <c r="G6" s="126"/>
      <c r="H6" s="126"/>
      <c r="I6" s="127"/>
      <c r="J6" s="108"/>
      <c r="K6" s="108"/>
      <c r="L6" s="108"/>
      <c r="M6" s="108"/>
      <c r="N6" s="108"/>
      <c r="O6" s="108"/>
      <c r="P6" s="108"/>
      <c r="Q6" s="108"/>
      <c r="R6" s="108"/>
    </row>
    <row r="7" spans="1:18" ht="139.5" customHeight="1" x14ac:dyDescent="0.35">
      <c r="A7" s="61" t="s">
        <v>133</v>
      </c>
      <c r="B7" s="70" t="s">
        <v>134</v>
      </c>
      <c r="C7" s="121" t="s">
        <v>109</v>
      </c>
      <c r="D7" s="116"/>
      <c r="E7" s="116"/>
      <c r="F7" s="122"/>
      <c r="G7" s="126"/>
      <c r="H7" s="126"/>
      <c r="I7" s="127"/>
      <c r="J7" s="108"/>
      <c r="K7" s="108"/>
      <c r="L7" s="108"/>
      <c r="M7" s="108"/>
      <c r="N7" s="108"/>
      <c r="O7" s="108"/>
      <c r="P7" s="108"/>
      <c r="Q7" s="108"/>
      <c r="R7" s="108"/>
    </row>
    <row r="8" spans="1:18" ht="166.15" customHeight="1" x14ac:dyDescent="0.35">
      <c r="A8" s="61" t="s">
        <v>135</v>
      </c>
      <c r="B8" s="86" t="s">
        <v>237</v>
      </c>
      <c r="C8" s="78" t="s">
        <v>136</v>
      </c>
      <c r="D8" s="116"/>
      <c r="E8" s="116"/>
      <c r="F8" s="116"/>
      <c r="G8" s="126"/>
      <c r="H8" s="126"/>
      <c r="I8" s="127"/>
      <c r="J8" s="108"/>
      <c r="K8" s="108"/>
      <c r="L8" s="108"/>
      <c r="M8" s="108"/>
      <c r="N8" s="108"/>
      <c r="O8" s="108"/>
      <c r="P8" s="108"/>
      <c r="Q8" s="108"/>
      <c r="R8" s="108"/>
    </row>
    <row r="9" spans="1:18" s="108" customFormat="1" ht="181.5" customHeight="1" x14ac:dyDescent="0.35">
      <c r="A9" s="61" t="s">
        <v>137</v>
      </c>
      <c r="B9" s="70" t="s">
        <v>138</v>
      </c>
      <c r="C9" s="153" t="s">
        <v>238</v>
      </c>
      <c r="D9" s="156"/>
      <c r="E9" s="156"/>
      <c r="F9" s="116"/>
      <c r="G9" s="172"/>
      <c r="H9" s="126"/>
      <c r="I9" s="127"/>
    </row>
    <row r="10" spans="1:18" s="108" customFormat="1" ht="15.5" x14ac:dyDescent="0.35">
      <c r="A10" s="61"/>
      <c r="B10" s="70"/>
      <c r="C10" s="153"/>
      <c r="D10" s="156"/>
      <c r="E10" s="156"/>
      <c r="F10" s="116"/>
      <c r="G10" s="172"/>
      <c r="H10" s="126"/>
      <c r="I10" s="127"/>
    </row>
    <row r="11" spans="1:18" s="108" customFormat="1" ht="15.5" x14ac:dyDescent="0.35">
      <c r="A11" s="61"/>
      <c r="B11" s="70"/>
      <c r="C11" s="153"/>
      <c r="D11" s="156"/>
      <c r="E11" s="156"/>
      <c r="F11" s="116"/>
      <c r="G11" s="172"/>
      <c r="H11" s="126"/>
      <c r="I11" s="127"/>
    </row>
    <row r="12" spans="1:18" s="108" customFormat="1" ht="15.5" x14ac:dyDescent="0.35">
      <c r="A12" s="61"/>
      <c r="B12" s="70"/>
      <c r="C12" s="153"/>
      <c r="D12" s="156"/>
      <c r="E12" s="156"/>
      <c r="F12" s="116"/>
      <c r="G12" s="172"/>
      <c r="H12" s="126"/>
      <c r="I12" s="127"/>
    </row>
    <row r="13" spans="1:18" s="108" customFormat="1" ht="15.5" x14ac:dyDescent="0.35">
      <c r="A13" s="61"/>
      <c r="B13" s="70"/>
      <c r="C13" s="153"/>
      <c r="D13" s="156"/>
      <c r="E13" s="156"/>
      <c r="F13" s="116"/>
      <c r="G13" s="172"/>
      <c r="H13" s="126"/>
      <c r="I13" s="127"/>
    </row>
    <row r="14" spans="1:18" s="108" customFormat="1" ht="15.5" x14ac:dyDescent="0.35">
      <c r="A14" s="61"/>
      <c r="B14" s="70"/>
      <c r="C14" s="153"/>
      <c r="D14" s="156"/>
      <c r="E14" s="156"/>
      <c r="F14" s="116"/>
      <c r="G14" s="172"/>
      <c r="H14" s="126"/>
      <c r="I14" s="127"/>
    </row>
    <row r="15" spans="1:18" s="108" customFormat="1" ht="15.5" x14ac:dyDescent="0.35">
      <c r="A15" s="61"/>
      <c r="B15" s="70"/>
      <c r="C15" s="153"/>
      <c r="D15" s="156"/>
      <c r="E15" s="156"/>
      <c r="F15" s="116"/>
      <c r="G15" s="172"/>
      <c r="H15" s="126"/>
      <c r="I15" s="127"/>
    </row>
    <row r="16" spans="1:18" s="108" customFormat="1" ht="15.5" x14ac:dyDescent="0.35">
      <c r="A16" s="61"/>
      <c r="B16" s="70"/>
      <c r="C16" s="153"/>
      <c r="D16" s="156"/>
      <c r="E16" s="156"/>
      <c r="F16" s="116"/>
      <c r="G16" s="172"/>
      <c r="H16" s="126"/>
      <c r="I16" s="127"/>
    </row>
    <row r="17" spans="1:9" s="108" customFormat="1" ht="15.5" x14ac:dyDescent="0.35">
      <c r="A17" s="61"/>
      <c r="B17" s="70"/>
      <c r="C17" s="153"/>
      <c r="D17" s="156"/>
      <c r="E17" s="156"/>
      <c r="F17" s="116"/>
      <c r="G17" s="172"/>
      <c r="H17" s="126"/>
      <c r="I17" s="127"/>
    </row>
    <row r="18" spans="1:9" s="108" customFormat="1" ht="15.5" x14ac:dyDescent="0.35">
      <c r="A18" s="61"/>
      <c r="B18" s="70"/>
      <c r="C18" s="153"/>
      <c r="D18" s="156"/>
      <c r="E18" s="156"/>
      <c r="F18" s="116"/>
      <c r="G18" s="172"/>
      <c r="H18" s="126"/>
      <c r="I18" s="127"/>
    </row>
    <row r="19" spans="1:9" s="108" customFormat="1" ht="15.5" x14ac:dyDescent="0.35">
      <c r="A19" s="61"/>
      <c r="B19" s="70"/>
      <c r="C19" s="153"/>
      <c r="D19" s="156"/>
      <c r="E19" s="156"/>
      <c r="F19" s="116"/>
      <c r="G19" s="172"/>
      <c r="H19" s="126"/>
      <c r="I19" s="127"/>
    </row>
    <row r="20" spans="1:9" s="108" customFormat="1" ht="15.5" x14ac:dyDescent="0.35">
      <c r="A20" s="61"/>
      <c r="B20" s="70"/>
      <c r="C20" s="153"/>
      <c r="D20" s="156"/>
      <c r="E20" s="156"/>
      <c r="F20" s="116"/>
      <c r="G20" s="172"/>
      <c r="H20" s="126"/>
      <c r="I20" s="127"/>
    </row>
    <row r="21" spans="1:9" s="108" customFormat="1" ht="15.5" x14ac:dyDescent="0.35">
      <c r="A21" s="61"/>
      <c r="B21" s="70"/>
      <c r="C21" s="153"/>
      <c r="D21" s="156"/>
      <c r="E21" s="156"/>
      <c r="F21" s="116"/>
      <c r="G21" s="172"/>
      <c r="H21" s="126"/>
      <c r="I21" s="127"/>
    </row>
    <row r="22" spans="1:9" s="108" customFormat="1" ht="15.5" x14ac:dyDescent="0.35">
      <c r="A22" s="61"/>
      <c r="B22" s="70"/>
      <c r="C22" s="153"/>
      <c r="D22" s="156"/>
      <c r="E22" s="156"/>
      <c r="F22" s="116"/>
      <c r="G22" s="172"/>
      <c r="H22" s="126"/>
      <c r="I22" s="127"/>
    </row>
    <row r="23" spans="1:9" s="108" customFormat="1" ht="15.5" x14ac:dyDescent="0.35">
      <c r="A23" s="61"/>
      <c r="B23" s="70"/>
      <c r="C23" s="153"/>
      <c r="D23" s="156"/>
      <c r="E23" s="156"/>
      <c r="F23" s="116"/>
      <c r="G23" s="172"/>
      <c r="H23" s="126"/>
      <c r="I23" s="127"/>
    </row>
    <row r="24" spans="1:9" s="108" customFormat="1" ht="15.5" x14ac:dyDescent="0.35">
      <c r="A24" s="61"/>
      <c r="B24" s="70"/>
      <c r="C24" s="153"/>
      <c r="D24" s="156"/>
      <c r="E24" s="156"/>
      <c r="F24" s="116"/>
      <c r="G24" s="172"/>
      <c r="H24" s="126"/>
      <c r="I24" s="127"/>
    </row>
    <row r="25" spans="1:9" s="108" customFormat="1" ht="15.5" x14ac:dyDescent="0.35">
      <c r="A25" s="61"/>
      <c r="B25" s="70"/>
      <c r="C25" s="153"/>
      <c r="D25" s="156"/>
      <c r="E25" s="156"/>
      <c r="F25" s="116"/>
      <c r="G25" s="172"/>
      <c r="H25" s="126"/>
      <c r="I25" s="127"/>
    </row>
    <row r="26" spans="1:9" s="108" customFormat="1" ht="15.5" x14ac:dyDescent="0.35">
      <c r="A26" s="61"/>
      <c r="B26" s="70"/>
      <c r="C26" s="153"/>
      <c r="D26" s="156"/>
      <c r="E26" s="156"/>
      <c r="F26" s="116"/>
      <c r="G26" s="172"/>
      <c r="H26" s="126"/>
      <c r="I26" s="127"/>
    </row>
    <row r="27" spans="1:9" s="108" customFormat="1" ht="15.5" x14ac:dyDescent="0.35">
      <c r="A27" s="61"/>
      <c r="B27" s="70"/>
      <c r="C27" s="153"/>
      <c r="D27" s="156"/>
      <c r="E27" s="156"/>
      <c r="F27" s="116"/>
      <c r="G27" s="172"/>
      <c r="H27" s="126"/>
      <c r="I27" s="127"/>
    </row>
    <row r="28" spans="1:9" s="108" customFormat="1" ht="15.5" x14ac:dyDescent="0.35">
      <c r="A28" s="132"/>
      <c r="B28" s="132"/>
      <c r="C28" s="132"/>
      <c r="D28" s="132"/>
      <c r="E28" s="132"/>
      <c r="F28" s="132"/>
      <c r="G28" s="132"/>
      <c r="H28" s="132"/>
      <c r="I28" s="132"/>
    </row>
    <row r="29" spans="1:9" s="108" customFormat="1" ht="15.5" x14ac:dyDescent="0.35">
      <c r="A29" s="132"/>
      <c r="B29" s="132"/>
      <c r="C29" s="132"/>
      <c r="D29" s="132"/>
      <c r="E29" s="132"/>
      <c r="F29" s="132"/>
      <c r="G29" s="132"/>
      <c r="H29" s="132"/>
      <c r="I29" s="132"/>
    </row>
    <row r="30" spans="1:9" s="108" customFormat="1" ht="15.5" x14ac:dyDescent="0.35">
      <c r="A30" s="132"/>
      <c r="B30" s="132"/>
      <c r="C30" s="132"/>
      <c r="D30" s="132"/>
      <c r="E30" s="132"/>
      <c r="F30" s="132"/>
      <c r="G30" s="132"/>
      <c r="H30" s="132"/>
      <c r="I30" s="132"/>
    </row>
    <row r="31" spans="1:9" s="108" customFormat="1" ht="15.5" x14ac:dyDescent="0.35">
      <c r="A31" s="132"/>
      <c r="B31" s="132"/>
      <c r="C31" s="132"/>
      <c r="D31" s="132"/>
      <c r="E31" s="132"/>
      <c r="F31" s="132"/>
      <c r="G31" s="132"/>
      <c r="H31" s="132"/>
      <c r="I31" s="132"/>
    </row>
    <row r="32" spans="1:9" s="108" customFormat="1" ht="15.5" x14ac:dyDescent="0.35">
      <c r="A32" s="132"/>
      <c r="B32" s="132"/>
      <c r="C32" s="132"/>
      <c r="D32" s="132"/>
      <c r="E32" s="132"/>
      <c r="F32" s="132"/>
      <c r="G32" s="132"/>
      <c r="H32" s="132"/>
      <c r="I32" s="132"/>
    </row>
    <row r="33" spans="1:9" s="108" customFormat="1" ht="15.5" x14ac:dyDescent="0.35">
      <c r="A33" s="132"/>
      <c r="B33" s="132"/>
      <c r="C33" s="132"/>
      <c r="D33" s="132"/>
      <c r="E33" s="132"/>
      <c r="F33" s="132"/>
      <c r="G33" s="132"/>
      <c r="H33" s="132"/>
      <c r="I33" s="132"/>
    </row>
    <row r="34" spans="1:9" s="108" customFormat="1" ht="15.5" x14ac:dyDescent="0.35">
      <c r="A34" s="132"/>
      <c r="B34" s="132"/>
      <c r="C34" s="132"/>
      <c r="D34" s="132"/>
      <c r="E34" s="132"/>
      <c r="F34" s="132"/>
      <c r="G34" s="132"/>
      <c r="H34" s="132"/>
      <c r="I34" s="132"/>
    </row>
    <row r="35" spans="1:9" s="108" customFormat="1" ht="15.5" x14ac:dyDescent="0.35">
      <c r="A35" s="132"/>
      <c r="B35" s="132"/>
      <c r="C35" s="132"/>
      <c r="D35" s="132"/>
      <c r="E35" s="132"/>
      <c r="F35" s="132"/>
      <c r="G35" s="132"/>
      <c r="H35" s="132"/>
      <c r="I35" s="132"/>
    </row>
    <row r="36" spans="1:9" s="108" customFormat="1" ht="15.5" x14ac:dyDescent="0.35">
      <c r="A36" s="132"/>
      <c r="B36" s="132"/>
      <c r="C36" s="132"/>
      <c r="D36" s="132"/>
      <c r="E36" s="132"/>
      <c r="F36" s="132"/>
      <c r="G36" s="132"/>
      <c r="H36" s="132"/>
      <c r="I36" s="132"/>
    </row>
    <row r="37" spans="1:9" s="108" customFormat="1" ht="15.5" x14ac:dyDescent="0.35">
      <c r="A37" s="132"/>
      <c r="B37" s="132"/>
      <c r="C37" s="132"/>
      <c r="D37" s="132"/>
      <c r="E37" s="132"/>
      <c r="F37" s="132"/>
      <c r="G37" s="132"/>
      <c r="H37" s="132"/>
      <c r="I37" s="132"/>
    </row>
    <row r="38" spans="1:9" s="108" customFormat="1" ht="15.5" x14ac:dyDescent="0.35">
      <c r="A38" s="132"/>
      <c r="B38" s="132"/>
      <c r="C38" s="132"/>
      <c r="D38" s="132"/>
      <c r="E38" s="132"/>
      <c r="F38" s="132"/>
      <c r="G38" s="132"/>
      <c r="H38" s="132"/>
      <c r="I38" s="132"/>
    </row>
    <row r="39" spans="1:9" s="108" customFormat="1" ht="15.5" x14ac:dyDescent="0.35">
      <c r="A39" s="132"/>
      <c r="B39" s="132"/>
      <c r="C39" s="132"/>
      <c r="D39" s="132"/>
      <c r="E39" s="132"/>
      <c r="F39" s="132"/>
      <c r="G39" s="132"/>
      <c r="H39" s="132"/>
      <c r="I39" s="132"/>
    </row>
    <row r="40" spans="1:9" s="108" customFormat="1" ht="15.5" x14ac:dyDescent="0.35">
      <c r="A40" s="132"/>
      <c r="B40" s="132"/>
      <c r="C40" s="132"/>
      <c r="D40" s="132"/>
      <c r="E40" s="132"/>
      <c r="F40" s="132"/>
      <c r="G40" s="132"/>
      <c r="H40" s="132"/>
      <c r="I40" s="132"/>
    </row>
    <row r="41" spans="1:9" s="108" customFormat="1" ht="15.5" x14ac:dyDescent="0.35">
      <c r="A41" s="132"/>
      <c r="B41" s="132"/>
      <c r="C41" s="132"/>
      <c r="D41" s="132"/>
      <c r="E41" s="132"/>
      <c r="F41" s="132"/>
      <c r="G41" s="132"/>
      <c r="H41" s="132"/>
      <c r="I41" s="132"/>
    </row>
    <row r="42" spans="1:9" s="108" customFormat="1" ht="15.5" x14ac:dyDescent="0.35">
      <c r="A42" s="132"/>
      <c r="B42" s="132"/>
      <c r="C42" s="132"/>
      <c r="D42" s="132"/>
      <c r="E42" s="132"/>
      <c r="F42" s="132"/>
      <c r="G42" s="132"/>
      <c r="H42" s="132"/>
      <c r="I42" s="132"/>
    </row>
    <row r="43" spans="1:9" s="108" customFormat="1" ht="15.5" x14ac:dyDescent="0.35">
      <c r="A43" s="132"/>
      <c r="B43" s="132"/>
      <c r="C43" s="132"/>
      <c r="D43" s="132"/>
      <c r="E43" s="132"/>
      <c r="F43" s="132"/>
      <c r="G43" s="132"/>
      <c r="H43" s="132"/>
      <c r="I43" s="132"/>
    </row>
    <row r="44" spans="1:9" s="108" customFormat="1" ht="15.5" x14ac:dyDescent="0.35">
      <c r="A44" s="132"/>
      <c r="B44" s="132"/>
      <c r="C44" s="132"/>
      <c r="D44" s="132"/>
      <c r="E44" s="132"/>
      <c r="F44" s="132"/>
      <c r="G44" s="132"/>
      <c r="H44" s="132"/>
      <c r="I44" s="132"/>
    </row>
    <row r="45" spans="1:9" s="108" customFormat="1" ht="15.5" x14ac:dyDescent="0.35">
      <c r="A45" s="132"/>
      <c r="B45" s="132"/>
      <c r="C45" s="132"/>
      <c r="D45" s="132"/>
      <c r="E45" s="132"/>
      <c r="F45" s="132"/>
      <c r="G45" s="132"/>
      <c r="H45" s="132"/>
      <c r="I45" s="132"/>
    </row>
    <row r="46" spans="1:9" s="108" customFormat="1" ht="15.5" x14ac:dyDescent="0.35">
      <c r="A46" s="132"/>
      <c r="B46" s="132"/>
      <c r="C46" s="132"/>
      <c r="D46" s="132"/>
      <c r="E46" s="132"/>
      <c r="F46" s="132"/>
      <c r="G46" s="132"/>
      <c r="H46" s="132"/>
      <c r="I46" s="132"/>
    </row>
    <row r="47" spans="1:9" s="108" customFormat="1" ht="15.5" x14ac:dyDescent="0.35">
      <c r="A47" s="132"/>
      <c r="B47" s="132"/>
      <c r="C47" s="132"/>
      <c r="D47" s="132"/>
      <c r="E47" s="132"/>
      <c r="F47" s="132"/>
      <c r="G47" s="132"/>
      <c r="H47" s="132"/>
      <c r="I47" s="132"/>
    </row>
    <row r="48" spans="1:9" s="108" customFormat="1" ht="15.5" x14ac:dyDescent="0.35">
      <c r="A48" s="132"/>
      <c r="B48" s="132"/>
      <c r="C48" s="132"/>
      <c r="D48" s="132"/>
      <c r="E48" s="132"/>
      <c r="F48" s="132"/>
      <c r="G48" s="132"/>
      <c r="H48" s="132"/>
      <c r="I48" s="132"/>
    </row>
    <row r="49" spans="1:9" s="108" customFormat="1" ht="15.5" x14ac:dyDescent="0.35">
      <c r="A49" s="132"/>
      <c r="B49" s="132"/>
      <c r="C49" s="132"/>
      <c r="D49" s="132"/>
      <c r="E49" s="132"/>
      <c r="F49" s="132"/>
      <c r="G49" s="132"/>
      <c r="H49" s="132"/>
      <c r="I49" s="132"/>
    </row>
    <row r="50" spans="1:9" s="108" customFormat="1" ht="15.5" x14ac:dyDescent="0.35">
      <c r="A50" s="132"/>
      <c r="B50" s="132"/>
      <c r="C50" s="132"/>
      <c r="D50" s="132"/>
      <c r="E50" s="132"/>
      <c r="F50" s="132"/>
      <c r="G50" s="132"/>
      <c r="H50" s="132"/>
      <c r="I50" s="132"/>
    </row>
    <row r="51" spans="1:9" s="108" customFormat="1" ht="15.5" x14ac:dyDescent="0.35">
      <c r="A51" s="132"/>
      <c r="B51" s="132"/>
      <c r="C51" s="132"/>
      <c r="D51" s="132"/>
      <c r="E51" s="132"/>
      <c r="F51" s="132"/>
      <c r="G51" s="132"/>
      <c r="H51" s="132"/>
      <c r="I51" s="132"/>
    </row>
    <row r="52" spans="1:9" s="108" customFormat="1" ht="15.5" x14ac:dyDescent="0.35">
      <c r="A52" s="132"/>
      <c r="B52" s="132"/>
      <c r="C52" s="132"/>
      <c r="D52" s="132"/>
      <c r="E52" s="132"/>
      <c r="F52" s="132"/>
      <c r="G52" s="132"/>
      <c r="H52" s="132"/>
      <c r="I52" s="132"/>
    </row>
    <row r="53" spans="1:9" s="108" customFormat="1" ht="15.5" x14ac:dyDescent="0.35">
      <c r="A53" s="132"/>
      <c r="B53" s="132"/>
      <c r="C53" s="132"/>
      <c r="D53" s="132"/>
      <c r="E53" s="132"/>
      <c r="F53" s="132"/>
      <c r="G53" s="132"/>
      <c r="H53" s="132"/>
      <c r="I53" s="132"/>
    </row>
    <row r="54" spans="1:9" s="108" customFormat="1" ht="15.5" x14ac:dyDescent="0.35">
      <c r="A54" s="132"/>
      <c r="B54" s="132"/>
      <c r="C54" s="132"/>
      <c r="D54" s="132"/>
      <c r="E54" s="132"/>
      <c r="F54" s="132"/>
      <c r="G54" s="132"/>
      <c r="H54" s="132"/>
      <c r="I54" s="132"/>
    </row>
    <row r="55" spans="1:9" s="108" customFormat="1" ht="15.5" x14ac:dyDescent="0.35">
      <c r="A55" s="132"/>
      <c r="B55" s="132"/>
      <c r="C55" s="132"/>
      <c r="D55" s="132"/>
      <c r="E55" s="132"/>
      <c r="F55" s="132"/>
      <c r="G55" s="132"/>
      <c r="H55" s="132"/>
      <c r="I55" s="132"/>
    </row>
    <row r="56" spans="1:9" s="108" customFormat="1" ht="15.5" x14ac:dyDescent="0.35">
      <c r="A56" s="132"/>
      <c r="B56" s="132"/>
      <c r="C56" s="132"/>
      <c r="D56" s="132"/>
      <c r="E56" s="132"/>
      <c r="F56" s="132"/>
      <c r="G56" s="132"/>
      <c r="H56" s="132"/>
      <c r="I56" s="132"/>
    </row>
    <row r="57" spans="1:9" s="108" customFormat="1" ht="15.5" x14ac:dyDescent="0.35">
      <c r="A57" s="132"/>
      <c r="B57" s="132"/>
      <c r="C57" s="132"/>
      <c r="D57" s="132"/>
      <c r="E57" s="132"/>
      <c r="F57" s="132"/>
      <c r="G57" s="132"/>
      <c r="H57" s="132"/>
      <c r="I57" s="132"/>
    </row>
    <row r="58" spans="1:9" s="108" customFormat="1" ht="15.5" x14ac:dyDescent="0.35">
      <c r="A58" s="132"/>
      <c r="B58" s="132"/>
      <c r="C58" s="132"/>
      <c r="D58" s="132"/>
      <c r="E58" s="132"/>
      <c r="F58" s="132"/>
      <c r="G58" s="132"/>
      <c r="H58" s="132"/>
      <c r="I58" s="132"/>
    </row>
    <row r="59" spans="1:9" s="108" customFormat="1" ht="15.5" x14ac:dyDescent="0.35">
      <c r="A59" s="132"/>
      <c r="B59" s="132"/>
      <c r="C59" s="132"/>
      <c r="D59" s="132"/>
      <c r="E59" s="132"/>
      <c r="F59" s="132"/>
      <c r="G59" s="132"/>
      <c r="H59" s="132"/>
      <c r="I59" s="132"/>
    </row>
    <row r="60" spans="1:9" s="108" customFormat="1" ht="15.5" x14ac:dyDescent="0.35">
      <c r="A60" s="132"/>
      <c r="B60" s="132"/>
      <c r="C60" s="132"/>
      <c r="D60" s="132"/>
      <c r="E60" s="132"/>
      <c r="F60" s="132"/>
      <c r="G60" s="132"/>
      <c r="H60" s="132"/>
      <c r="I60" s="132"/>
    </row>
    <row r="61" spans="1:9" s="108" customFormat="1" ht="15.5" x14ac:dyDescent="0.35">
      <c r="A61" s="132"/>
      <c r="B61" s="132"/>
      <c r="C61" s="132"/>
      <c r="D61" s="132"/>
      <c r="E61" s="132"/>
      <c r="F61" s="132"/>
      <c r="G61" s="132"/>
      <c r="H61" s="132"/>
      <c r="I61" s="132"/>
    </row>
    <row r="62" spans="1:9" s="108" customFormat="1" ht="15.5" x14ac:dyDescent="0.35">
      <c r="A62" s="132"/>
      <c r="B62" s="132"/>
      <c r="C62" s="132"/>
      <c r="D62" s="132"/>
      <c r="E62" s="132"/>
      <c r="F62" s="132"/>
      <c r="G62" s="132"/>
      <c r="H62" s="132"/>
      <c r="I62" s="132"/>
    </row>
    <row r="63" spans="1:9" s="108" customFormat="1" ht="15.5" x14ac:dyDescent="0.35">
      <c r="A63" s="132"/>
      <c r="B63" s="132"/>
      <c r="C63" s="132"/>
      <c r="D63" s="132"/>
      <c r="E63" s="132"/>
      <c r="F63" s="132"/>
      <c r="G63" s="132"/>
      <c r="H63" s="132"/>
      <c r="I63" s="132"/>
    </row>
    <row r="64" spans="1:9" s="108" customFormat="1" ht="15.5" x14ac:dyDescent="0.35">
      <c r="A64" s="132"/>
      <c r="B64" s="132"/>
      <c r="C64" s="132"/>
      <c r="D64" s="132"/>
      <c r="E64" s="132"/>
      <c r="F64" s="132"/>
      <c r="G64" s="132"/>
      <c r="H64" s="132"/>
      <c r="I64" s="132"/>
    </row>
    <row r="65" spans="1:9" s="108" customFormat="1" ht="15.5" x14ac:dyDescent="0.35">
      <c r="A65" s="132"/>
      <c r="B65" s="132"/>
      <c r="C65" s="132"/>
      <c r="D65" s="132"/>
      <c r="E65" s="132"/>
      <c r="F65" s="132"/>
      <c r="G65" s="132"/>
      <c r="H65" s="132"/>
      <c r="I65" s="132"/>
    </row>
    <row r="66" spans="1:9" s="108" customFormat="1" ht="15.5" x14ac:dyDescent="0.35">
      <c r="A66" s="132"/>
      <c r="B66" s="132"/>
      <c r="C66" s="132"/>
      <c r="D66" s="132"/>
      <c r="E66" s="132"/>
      <c r="F66" s="132"/>
      <c r="G66" s="132"/>
      <c r="H66" s="132"/>
      <c r="I66" s="132"/>
    </row>
    <row r="67" spans="1:9" s="108" customFormat="1" ht="15.5" x14ac:dyDescent="0.35">
      <c r="A67" s="132"/>
      <c r="B67" s="132"/>
      <c r="C67" s="132"/>
      <c r="D67" s="132"/>
      <c r="E67" s="132"/>
      <c r="F67" s="132"/>
      <c r="G67" s="132"/>
      <c r="H67" s="132"/>
      <c r="I67" s="132"/>
    </row>
    <row r="68" spans="1:9" s="108" customFormat="1" ht="15.5" x14ac:dyDescent="0.35">
      <c r="A68" s="132"/>
      <c r="B68" s="132"/>
      <c r="C68" s="132"/>
      <c r="D68" s="132"/>
      <c r="E68" s="132"/>
      <c r="F68" s="132"/>
      <c r="G68" s="132"/>
      <c r="H68" s="132"/>
      <c r="I68" s="132"/>
    </row>
    <row r="69" spans="1:9" s="108" customFormat="1" ht="15.5" x14ac:dyDescent="0.35">
      <c r="A69" s="132"/>
      <c r="B69" s="132"/>
      <c r="C69" s="132"/>
      <c r="D69" s="132"/>
      <c r="E69" s="132"/>
      <c r="F69" s="132"/>
      <c r="G69" s="132"/>
      <c r="H69" s="132"/>
      <c r="I69" s="132"/>
    </row>
    <row r="70" spans="1:9" s="108" customFormat="1" ht="15.5" x14ac:dyDescent="0.35">
      <c r="A70" s="132"/>
      <c r="B70" s="132"/>
      <c r="C70" s="132"/>
      <c r="D70" s="132"/>
      <c r="E70" s="132"/>
      <c r="F70" s="132"/>
      <c r="G70" s="132"/>
      <c r="H70" s="132"/>
      <c r="I70" s="132"/>
    </row>
    <row r="71" spans="1:9" s="108" customFormat="1" ht="15.5" x14ac:dyDescent="0.35">
      <c r="A71" s="132"/>
      <c r="B71" s="132"/>
      <c r="C71" s="132"/>
      <c r="D71" s="132"/>
      <c r="E71" s="132"/>
      <c r="F71" s="132"/>
      <c r="G71" s="132"/>
      <c r="H71" s="132"/>
      <c r="I71" s="132"/>
    </row>
    <row r="72" spans="1:9" s="108" customFormat="1" ht="15.5" x14ac:dyDescent="0.35">
      <c r="A72" s="132"/>
      <c r="B72" s="132"/>
      <c r="C72" s="132"/>
      <c r="D72" s="132"/>
      <c r="E72" s="132"/>
      <c r="F72" s="132"/>
      <c r="G72" s="132"/>
      <c r="H72" s="132"/>
      <c r="I72" s="132"/>
    </row>
    <row r="73" spans="1:9" s="108" customFormat="1" ht="15.5" x14ac:dyDescent="0.35">
      <c r="A73" s="132"/>
      <c r="B73" s="132"/>
      <c r="C73" s="132"/>
      <c r="D73" s="132"/>
      <c r="E73" s="132"/>
      <c r="F73" s="132"/>
      <c r="G73" s="132"/>
      <c r="H73" s="132"/>
      <c r="I73" s="132"/>
    </row>
    <row r="74" spans="1:9" s="108" customFormat="1" ht="15.5" x14ac:dyDescent="0.35">
      <c r="A74" s="132"/>
      <c r="B74" s="132"/>
      <c r="C74" s="132"/>
      <c r="D74" s="132"/>
      <c r="E74" s="132"/>
      <c r="F74" s="132"/>
      <c r="G74" s="132"/>
      <c r="H74" s="132"/>
      <c r="I74" s="132"/>
    </row>
    <row r="75" spans="1:9" s="108" customFormat="1" ht="15.5" x14ac:dyDescent="0.35">
      <c r="A75" s="132"/>
      <c r="B75" s="132"/>
      <c r="C75" s="132"/>
      <c r="D75" s="132"/>
      <c r="E75" s="132"/>
      <c r="F75" s="132"/>
      <c r="G75" s="132"/>
      <c r="H75" s="132"/>
      <c r="I75" s="132"/>
    </row>
    <row r="76" spans="1:9" s="108" customFormat="1" ht="15.5" x14ac:dyDescent="0.35">
      <c r="A76" s="132"/>
      <c r="B76" s="132"/>
      <c r="C76" s="132"/>
      <c r="D76" s="132"/>
      <c r="E76" s="132"/>
      <c r="F76" s="132"/>
      <c r="G76" s="132"/>
      <c r="H76" s="132"/>
      <c r="I76" s="132"/>
    </row>
    <row r="77" spans="1:9" s="108" customFormat="1" ht="15.5" x14ac:dyDescent="0.35">
      <c r="A77" s="132"/>
      <c r="B77" s="132"/>
      <c r="C77" s="132"/>
      <c r="D77" s="132"/>
      <c r="E77" s="132"/>
      <c r="F77" s="132"/>
      <c r="G77" s="132"/>
      <c r="H77" s="132"/>
      <c r="I77" s="132"/>
    </row>
    <row r="78" spans="1:9" s="108" customFormat="1" ht="15.5" x14ac:dyDescent="0.35">
      <c r="A78" s="132"/>
      <c r="B78" s="132"/>
      <c r="C78" s="132"/>
      <c r="D78" s="132"/>
      <c r="E78" s="132"/>
      <c r="F78" s="132"/>
      <c r="G78" s="132"/>
      <c r="H78" s="132"/>
      <c r="I78" s="132"/>
    </row>
    <row r="79" spans="1:9" s="108" customFormat="1" ht="15.5" x14ac:dyDescent="0.35">
      <c r="A79" s="132"/>
      <c r="B79" s="132"/>
      <c r="C79" s="132"/>
      <c r="D79" s="132"/>
      <c r="E79" s="132"/>
      <c r="F79" s="132"/>
      <c r="G79" s="132"/>
      <c r="H79" s="132"/>
      <c r="I79" s="132"/>
    </row>
    <row r="80" spans="1:9" s="108" customFormat="1" ht="15.5" x14ac:dyDescent="0.35">
      <c r="A80" s="132"/>
      <c r="B80" s="132"/>
      <c r="C80" s="132"/>
      <c r="D80" s="132"/>
      <c r="E80" s="132"/>
      <c r="F80" s="132"/>
      <c r="G80" s="132"/>
      <c r="H80" s="132"/>
      <c r="I80" s="132"/>
    </row>
    <row r="81" spans="1:9" s="108" customFormat="1" ht="15.5" x14ac:dyDescent="0.35">
      <c r="A81" s="132"/>
      <c r="B81" s="132"/>
      <c r="C81" s="132"/>
      <c r="D81" s="132"/>
      <c r="E81" s="132"/>
      <c r="F81" s="132"/>
      <c r="G81" s="132"/>
      <c r="H81" s="132"/>
      <c r="I81" s="132"/>
    </row>
    <row r="82" spans="1:9" s="108" customFormat="1" ht="15.5" x14ac:dyDescent="0.35">
      <c r="A82" s="132"/>
      <c r="B82" s="132"/>
      <c r="C82" s="132"/>
      <c r="D82" s="132"/>
      <c r="E82" s="132"/>
      <c r="F82" s="132"/>
      <c r="G82" s="132"/>
      <c r="H82" s="132"/>
      <c r="I82" s="132"/>
    </row>
    <row r="83" spans="1:9" s="108" customFormat="1" ht="15.5" x14ac:dyDescent="0.35">
      <c r="A83" s="132"/>
      <c r="B83" s="132"/>
      <c r="C83" s="132"/>
      <c r="D83" s="132"/>
      <c r="E83" s="132"/>
      <c r="F83" s="132"/>
      <c r="G83" s="132"/>
      <c r="H83" s="132"/>
      <c r="I83" s="132"/>
    </row>
    <row r="84" spans="1:9" s="108" customFormat="1" ht="15.5" x14ac:dyDescent="0.35">
      <c r="A84" s="132"/>
      <c r="B84" s="132"/>
      <c r="C84" s="132"/>
      <c r="D84" s="132"/>
      <c r="E84" s="132"/>
      <c r="F84" s="132"/>
      <c r="G84" s="132"/>
      <c r="H84" s="132"/>
      <c r="I84" s="132"/>
    </row>
    <row r="85" spans="1:9" s="108" customFormat="1" ht="15.5" x14ac:dyDescent="0.35">
      <c r="A85" s="132"/>
      <c r="B85" s="132"/>
      <c r="C85" s="132"/>
      <c r="D85" s="132"/>
      <c r="E85" s="132"/>
      <c r="F85" s="132"/>
      <c r="G85" s="132"/>
      <c r="H85" s="132"/>
      <c r="I85" s="132"/>
    </row>
    <row r="86" spans="1:9" s="108" customFormat="1" ht="15.5" x14ac:dyDescent="0.35">
      <c r="A86" s="132"/>
      <c r="B86" s="132"/>
      <c r="C86" s="132"/>
      <c r="D86" s="132"/>
      <c r="E86" s="132"/>
      <c r="F86" s="132"/>
      <c r="G86" s="132"/>
      <c r="H86" s="132"/>
      <c r="I86" s="132"/>
    </row>
    <row r="87" spans="1:9" s="108" customFormat="1" ht="15.5" x14ac:dyDescent="0.35">
      <c r="A87" s="132"/>
      <c r="B87" s="132"/>
      <c r="C87" s="132"/>
      <c r="D87" s="132"/>
      <c r="E87" s="132"/>
      <c r="F87" s="132"/>
      <c r="G87" s="132"/>
      <c r="H87" s="132"/>
      <c r="I87" s="132"/>
    </row>
    <row r="88" spans="1:9" s="108" customFormat="1" ht="15.5" x14ac:dyDescent="0.35">
      <c r="A88" s="132"/>
      <c r="B88" s="132"/>
      <c r="C88" s="132"/>
      <c r="D88" s="132"/>
      <c r="E88" s="132"/>
      <c r="F88" s="132"/>
      <c r="G88" s="132"/>
      <c r="H88" s="132"/>
      <c r="I88" s="132"/>
    </row>
    <row r="89" spans="1:9" s="108" customFormat="1" ht="15.5" x14ac:dyDescent="0.35">
      <c r="A89" s="132"/>
      <c r="B89" s="132"/>
      <c r="C89" s="132"/>
      <c r="D89" s="132"/>
      <c r="E89" s="132"/>
      <c r="F89" s="132"/>
      <c r="G89" s="132"/>
      <c r="H89" s="132"/>
      <c r="I89" s="132"/>
    </row>
    <row r="90" spans="1:9" s="108" customFormat="1" ht="15.5" x14ac:dyDescent="0.35">
      <c r="A90" s="132"/>
      <c r="B90" s="132"/>
      <c r="C90" s="132"/>
      <c r="D90" s="132"/>
      <c r="E90" s="132"/>
      <c r="F90" s="132"/>
      <c r="G90" s="132"/>
      <c r="H90" s="132"/>
      <c r="I90" s="132"/>
    </row>
    <row r="91" spans="1:9" s="108" customFormat="1" x14ac:dyDescent="0.3"/>
    <row r="92" spans="1:9" s="108" customFormat="1" x14ac:dyDescent="0.3"/>
    <row r="93" spans="1:9" s="108" customFormat="1" x14ac:dyDescent="0.3"/>
    <row r="94" spans="1:9" s="108" customFormat="1" x14ac:dyDescent="0.3"/>
    <row r="95" spans="1:9" s="108" customFormat="1" x14ac:dyDescent="0.3"/>
    <row r="96" spans="1:9" s="108" customFormat="1" x14ac:dyDescent="0.3"/>
    <row r="97" s="108" customFormat="1" x14ac:dyDescent="0.3"/>
    <row r="98" s="108" customFormat="1" x14ac:dyDescent="0.3"/>
    <row r="99" s="108" customFormat="1" x14ac:dyDescent="0.3"/>
    <row r="100" s="108" customFormat="1" x14ac:dyDescent="0.3"/>
    <row r="101" s="108" customFormat="1" x14ac:dyDescent="0.3"/>
    <row r="102" s="108" customFormat="1" x14ac:dyDescent="0.3"/>
    <row r="103" s="108" customFormat="1" x14ac:dyDescent="0.3"/>
    <row r="104" s="108" customFormat="1" x14ac:dyDescent="0.3"/>
    <row r="105" s="108" customFormat="1" x14ac:dyDescent="0.3"/>
    <row r="106" s="108" customFormat="1" x14ac:dyDescent="0.3"/>
    <row r="107" s="108" customFormat="1" x14ac:dyDescent="0.3"/>
    <row r="108" s="108" customFormat="1" x14ac:dyDescent="0.3"/>
    <row r="109" s="108" customFormat="1" x14ac:dyDescent="0.3"/>
    <row r="110" s="108" customFormat="1" x14ac:dyDescent="0.3"/>
    <row r="111" s="108" customFormat="1" x14ac:dyDescent="0.3"/>
    <row r="112" s="108" customFormat="1" x14ac:dyDescent="0.3"/>
    <row r="113" s="108" customFormat="1" x14ac:dyDescent="0.3"/>
    <row r="114" s="108" customFormat="1" x14ac:dyDescent="0.3"/>
    <row r="115" s="108" customFormat="1" x14ac:dyDescent="0.3"/>
    <row r="116" s="108" customFormat="1" x14ac:dyDescent="0.3"/>
    <row r="117" s="108" customFormat="1" x14ac:dyDescent="0.3"/>
    <row r="118" s="108" customFormat="1" x14ac:dyDescent="0.3"/>
    <row r="119" s="108" customFormat="1" x14ac:dyDescent="0.3"/>
    <row r="120" s="108" customFormat="1" x14ac:dyDescent="0.3"/>
    <row r="121" s="108" customFormat="1" x14ac:dyDescent="0.3"/>
    <row r="122" s="108" customFormat="1" x14ac:dyDescent="0.3"/>
    <row r="123" s="108" customFormat="1" x14ac:dyDescent="0.3"/>
    <row r="124" s="108" customFormat="1" x14ac:dyDescent="0.3"/>
    <row r="125" s="108" customFormat="1" x14ac:dyDescent="0.3"/>
    <row r="126" s="108" customFormat="1" x14ac:dyDescent="0.3"/>
    <row r="127" s="108" customFormat="1" x14ac:dyDescent="0.3"/>
    <row r="128" s="108" customFormat="1" x14ac:dyDescent="0.3"/>
    <row r="129" s="108" customFormat="1" x14ac:dyDescent="0.3"/>
    <row r="130" s="108" customFormat="1" x14ac:dyDescent="0.3"/>
    <row r="131" s="108" customFormat="1" x14ac:dyDescent="0.3"/>
    <row r="132" s="108" customFormat="1" x14ac:dyDescent="0.3"/>
    <row r="133" s="108" customFormat="1" x14ac:dyDescent="0.3"/>
    <row r="134" s="108" customFormat="1" x14ac:dyDescent="0.3"/>
    <row r="135" s="108" customFormat="1" x14ac:dyDescent="0.3"/>
    <row r="136" s="108" customFormat="1" x14ac:dyDescent="0.3"/>
    <row r="137" s="108" customFormat="1" x14ac:dyDescent="0.3"/>
    <row r="138" s="108" customFormat="1" x14ac:dyDescent="0.3"/>
    <row r="139" s="108" customFormat="1" x14ac:dyDescent="0.3"/>
    <row r="140" s="108" customFormat="1" x14ac:dyDescent="0.3"/>
    <row r="141" s="108" customFormat="1" x14ac:dyDescent="0.3"/>
    <row r="142" s="108" customFormat="1" x14ac:dyDescent="0.3"/>
    <row r="143" s="108" customFormat="1" x14ac:dyDescent="0.3"/>
    <row r="144" s="108" customFormat="1" x14ac:dyDescent="0.3"/>
    <row r="145" s="108" customFormat="1" x14ac:dyDescent="0.3"/>
    <row r="146" s="108" customFormat="1" x14ac:dyDescent="0.3"/>
    <row r="147" s="108" customFormat="1" x14ac:dyDescent="0.3"/>
    <row r="148" s="108" customFormat="1" x14ac:dyDescent="0.3"/>
    <row r="149" s="108" customFormat="1" x14ac:dyDescent="0.3"/>
    <row r="150" s="108" customFormat="1" x14ac:dyDescent="0.3"/>
    <row r="151" s="108" customFormat="1" x14ac:dyDescent="0.3"/>
    <row r="152" s="108" customFormat="1" x14ac:dyDescent="0.3"/>
    <row r="153" s="108" customFormat="1" x14ac:dyDescent="0.3"/>
    <row r="154" s="108" customFormat="1" x14ac:dyDescent="0.3"/>
    <row r="155" s="108" customFormat="1" x14ac:dyDescent="0.3"/>
    <row r="156" s="108" customFormat="1" x14ac:dyDescent="0.3"/>
    <row r="157" s="108" customFormat="1" x14ac:dyDescent="0.3"/>
    <row r="158" s="108" customFormat="1" x14ac:dyDescent="0.3"/>
    <row r="159" s="108" customFormat="1" x14ac:dyDescent="0.3"/>
    <row r="160" s="108" customFormat="1" x14ac:dyDescent="0.3"/>
    <row r="161" s="108" customFormat="1" x14ac:dyDescent="0.3"/>
    <row r="162" s="108" customFormat="1" x14ac:dyDescent="0.3"/>
    <row r="163" s="108" customFormat="1" x14ac:dyDescent="0.3"/>
    <row r="164" s="108" customFormat="1" x14ac:dyDescent="0.3"/>
    <row r="165" s="108" customFormat="1" x14ac:dyDescent="0.3"/>
    <row r="166" s="108" customFormat="1" x14ac:dyDescent="0.3"/>
    <row r="167" s="108" customFormat="1" x14ac:dyDescent="0.3"/>
    <row r="168" s="108" customFormat="1" x14ac:dyDescent="0.3"/>
    <row r="169" s="108" customFormat="1" x14ac:dyDescent="0.3"/>
    <row r="170" s="108" customFormat="1" x14ac:dyDescent="0.3"/>
    <row r="171" s="108" customFormat="1" x14ac:dyDescent="0.3"/>
    <row r="172" s="108" customFormat="1" x14ac:dyDescent="0.3"/>
    <row r="173" s="108" customFormat="1" x14ac:dyDescent="0.3"/>
    <row r="174" s="108" customFormat="1" x14ac:dyDescent="0.3"/>
    <row r="175" s="108" customFormat="1" x14ac:dyDescent="0.3"/>
    <row r="176" s="108" customFormat="1" x14ac:dyDescent="0.3"/>
    <row r="177" s="108" customFormat="1" x14ac:dyDescent="0.3"/>
    <row r="178" s="108" customFormat="1" x14ac:dyDescent="0.3"/>
    <row r="179" s="108" customFormat="1" x14ac:dyDescent="0.3"/>
    <row r="180" s="108" customFormat="1" x14ac:dyDescent="0.3"/>
    <row r="181" s="108" customFormat="1" x14ac:dyDescent="0.3"/>
    <row r="182" s="108" customFormat="1" x14ac:dyDescent="0.3"/>
    <row r="183" s="108" customFormat="1" x14ac:dyDescent="0.3"/>
    <row r="184" s="108" customFormat="1" x14ac:dyDescent="0.3"/>
    <row r="185" s="108" customFormat="1" x14ac:dyDescent="0.3"/>
    <row r="186" s="108" customFormat="1" x14ac:dyDescent="0.3"/>
    <row r="187" s="108" customFormat="1" x14ac:dyDescent="0.3"/>
    <row r="188" s="108" customFormat="1" x14ac:dyDescent="0.3"/>
    <row r="189" s="108" customFormat="1" x14ac:dyDescent="0.3"/>
    <row r="190" s="108" customFormat="1" x14ac:dyDescent="0.3"/>
    <row r="191" s="108" customFormat="1" x14ac:dyDescent="0.3"/>
    <row r="192" s="108" customFormat="1" x14ac:dyDescent="0.3"/>
    <row r="193" s="108" customFormat="1" x14ac:dyDescent="0.3"/>
    <row r="194" s="108" customFormat="1" x14ac:dyDescent="0.3"/>
    <row r="195" s="108" customFormat="1" x14ac:dyDescent="0.3"/>
    <row r="196" s="108" customFormat="1" x14ac:dyDescent="0.3"/>
    <row r="197" s="108" customFormat="1" x14ac:dyDescent="0.3"/>
    <row r="198" s="108" customFormat="1" x14ac:dyDescent="0.3"/>
    <row r="199" s="108" customFormat="1" x14ac:dyDescent="0.3"/>
    <row r="200" s="108" customFormat="1" x14ac:dyDescent="0.3"/>
    <row r="201" s="108" customFormat="1" x14ac:dyDescent="0.3"/>
    <row r="202" s="108" customFormat="1" x14ac:dyDescent="0.3"/>
    <row r="203" s="108" customFormat="1" x14ac:dyDescent="0.3"/>
    <row r="204" s="108" customFormat="1" x14ac:dyDescent="0.3"/>
    <row r="205" s="108" customFormat="1" x14ac:dyDescent="0.3"/>
    <row r="206" s="108" customFormat="1" x14ac:dyDescent="0.3"/>
    <row r="207" s="108" customFormat="1" x14ac:dyDescent="0.3"/>
    <row r="208" s="108" customFormat="1" x14ac:dyDescent="0.3"/>
    <row r="209" s="108" customFormat="1" x14ac:dyDescent="0.3"/>
    <row r="210" s="108" customFormat="1" x14ac:dyDescent="0.3"/>
    <row r="211" s="108" customFormat="1" x14ac:dyDescent="0.3"/>
    <row r="212" s="108" customFormat="1" x14ac:dyDescent="0.3"/>
    <row r="213" s="108" customFormat="1" x14ac:dyDescent="0.3"/>
    <row r="214" s="108" customFormat="1" x14ac:dyDescent="0.3"/>
    <row r="215" s="108" customFormat="1" x14ac:dyDescent="0.3"/>
    <row r="216" s="108" customFormat="1" x14ac:dyDescent="0.3"/>
    <row r="217" s="108" customFormat="1" x14ac:dyDescent="0.3"/>
    <row r="218" s="108" customFormat="1" x14ac:dyDescent="0.3"/>
    <row r="219" s="108" customFormat="1" x14ac:dyDescent="0.3"/>
    <row r="220" s="108" customFormat="1" x14ac:dyDescent="0.3"/>
    <row r="221" s="108" customFormat="1" x14ac:dyDescent="0.3"/>
    <row r="222" s="108" customFormat="1" x14ac:dyDescent="0.3"/>
    <row r="223" s="108" customFormat="1" x14ac:dyDescent="0.3"/>
    <row r="224" s="108" customFormat="1" x14ac:dyDescent="0.3"/>
    <row r="225" s="108" customFormat="1" x14ac:dyDescent="0.3"/>
    <row r="226" s="108" customFormat="1" x14ac:dyDescent="0.3"/>
    <row r="227" s="108" customFormat="1" x14ac:dyDescent="0.3"/>
    <row r="228" s="108" customFormat="1" x14ac:dyDescent="0.3"/>
    <row r="229" s="108" customFormat="1" x14ac:dyDescent="0.3"/>
    <row r="230" s="108" customFormat="1" x14ac:dyDescent="0.3"/>
    <row r="231" s="108" customFormat="1" x14ac:dyDescent="0.3"/>
    <row r="232" s="108" customFormat="1" x14ac:dyDescent="0.3"/>
    <row r="233" s="108" customFormat="1" x14ac:dyDescent="0.3"/>
    <row r="234" s="108" customFormat="1" x14ac:dyDescent="0.3"/>
    <row r="235" s="108" customFormat="1" x14ac:dyDescent="0.3"/>
    <row r="236" s="108" customFormat="1" x14ac:dyDescent="0.3"/>
    <row r="237" s="108" customFormat="1" x14ac:dyDescent="0.3"/>
    <row r="238" s="108" customFormat="1" x14ac:dyDescent="0.3"/>
    <row r="239" s="108" customFormat="1" x14ac:dyDescent="0.3"/>
    <row r="240" s="108" customFormat="1" x14ac:dyDescent="0.3"/>
    <row r="241" s="108" customFormat="1" x14ac:dyDescent="0.3"/>
    <row r="242" s="108" customFormat="1" x14ac:dyDescent="0.3"/>
    <row r="243" s="108" customFormat="1" x14ac:dyDescent="0.3"/>
    <row r="244" s="108" customFormat="1" x14ac:dyDescent="0.3"/>
    <row r="245" s="108" customFormat="1" x14ac:dyDescent="0.3"/>
    <row r="246" s="108" customFormat="1" x14ac:dyDescent="0.3"/>
    <row r="247" s="108" customFormat="1" x14ac:dyDescent="0.3"/>
    <row r="248" s="108" customFormat="1" x14ac:dyDescent="0.3"/>
    <row r="249" s="108" customFormat="1" x14ac:dyDescent="0.3"/>
    <row r="250" s="108" customFormat="1" x14ac:dyDescent="0.3"/>
    <row r="251" s="108" customFormat="1" x14ac:dyDescent="0.3"/>
    <row r="252" s="108" customFormat="1" x14ac:dyDescent="0.3"/>
    <row r="253" s="108" customFormat="1" x14ac:dyDescent="0.3"/>
    <row r="254" s="108" customFormat="1" x14ac:dyDescent="0.3"/>
    <row r="255" s="108" customFormat="1" x14ac:dyDescent="0.3"/>
    <row r="256" s="108" customFormat="1" x14ac:dyDescent="0.3"/>
    <row r="257" s="108" customFormat="1" x14ac:dyDescent="0.3"/>
    <row r="258" s="108" customFormat="1" x14ac:dyDescent="0.3"/>
    <row r="259" s="108" customFormat="1" x14ac:dyDescent="0.3"/>
    <row r="260" s="108" customFormat="1" x14ac:dyDescent="0.3"/>
    <row r="261" s="108" customFormat="1" x14ac:dyDescent="0.3"/>
    <row r="262" s="108" customFormat="1" x14ac:dyDescent="0.3"/>
    <row r="263" s="108" customFormat="1" x14ac:dyDescent="0.3"/>
    <row r="264" s="108" customFormat="1" x14ac:dyDescent="0.3"/>
    <row r="265" s="108" customFormat="1" x14ac:dyDescent="0.3"/>
    <row r="266" s="108" customFormat="1" x14ac:dyDescent="0.3"/>
    <row r="267" s="108" customFormat="1" x14ac:dyDescent="0.3"/>
    <row r="268" s="108" customFormat="1" x14ac:dyDescent="0.3"/>
    <row r="269" s="108" customFormat="1" x14ac:dyDescent="0.3"/>
    <row r="270" s="108" customFormat="1" x14ac:dyDescent="0.3"/>
    <row r="271" s="108" customFormat="1" x14ac:dyDescent="0.3"/>
    <row r="272" s="108" customFormat="1" x14ac:dyDescent="0.3"/>
    <row r="273" s="108" customFormat="1" x14ac:dyDescent="0.3"/>
    <row r="274" s="108" customFormat="1" x14ac:dyDescent="0.3"/>
    <row r="275" s="108" customFormat="1" x14ac:dyDescent="0.3"/>
    <row r="276" s="108" customFormat="1" x14ac:dyDescent="0.3"/>
    <row r="277" s="108" customFormat="1" x14ac:dyDescent="0.3"/>
    <row r="278" s="108" customFormat="1" x14ac:dyDescent="0.3"/>
    <row r="279" s="108" customFormat="1" x14ac:dyDescent="0.3"/>
    <row r="280" s="108" customFormat="1" x14ac:dyDescent="0.3"/>
    <row r="281" s="108" customFormat="1" x14ac:dyDescent="0.3"/>
    <row r="282" s="108" customFormat="1" x14ac:dyDescent="0.3"/>
    <row r="283" s="108" customFormat="1" x14ac:dyDescent="0.3"/>
    <row r="284" s="108" customFormat="1" x14ac:dyDescent="0.3"/>
    <row r="285" s="108" customFormat="1" x14ac:dyDescent="0.3"/>
    <row r="286" s="108" customFormat="1" x14ac:dyDescent="0.3"/>
    <row r="287" s="108" customFormat="1" x14ac:dyDescent="0.3"/>
    <row r="288" s="108" customFormat="1" x14ac:dyDescent="0.3"/>
    <row r="289" s="108" customFormat="1" x14ac:dyDescent="0.3"/>
    <row r="290" s="108" customFormat="1" x14ac:dyDescent="0.3"/>
    <row r="291" s="108" customFormat="1" x14ac:dyDescent="0.3"/>
    <row r="292" s="108" customFormat="1" x14ac:dyDescent="0.3"/>
    <row r="293" s="108" customFormat="1" x14ac:dyDescent="0.3"/>
    <row r="294" s="108" customFormat="1" x14ac:dyDescent="0.3"/>
    <row r="295" s="108" customFormat="1" x14ac:dyDescent="0.3"/>
    <row r="296" s="108" customFormat="1" x14ac:dyDescent="0.3"/>
    <row r="297" s="108" customFormat="1" x14ac:dyDescent="0.3"/>
    <row r="298" s="108" customFormat="1" x14ac:dyDescent="0.3"/>
    <row r="299" s="108" customFormat="1" x14ac:dyDescent="0.3"/>
    <row r="300" s="108" customFormat="1" x14ac:dyDescent="0.3"/>
    <row r="301" s="108" customFormat="1" x14ac:dyDescent="0.3"/>
    <row r="302" s="108" customFormat="1" x14ac:dyDescent="0.3"/>
    <row r="303" s="108" customFormat="1" x14ac:dyDescent="0.3"/>
    <row r="304" s="108" customFormat="1" x14ac:dyDescent="0.3"/>
    <row r="305" s="108" customFormat="1" x14ac:dyDescent="0.3"/>
    <row r="306" s="108" customFormat="1" x14ac:dyDescent="0.3"/>
    <row r="307" s="108" customFormat="1" x14ac:dyDescent="0.3"/>
    <row r="308" s="108" customFormat="1" x14ac:dyDescent="0.3"/>
    <row r="309" s="108" customFormat="1" x14ac:dyDescent="0.3"/>
    <row r="310" s="108" customFormat="1" x14ac:dyDescent="0.3"/>
    <row r="311" s="108" customFormat="1" x14ac:dyDescent="0.3"/>
    <row r="312" s="108" customFormat="1" x14ac:dyDescent="0.3"/>
    <row r="313" s="108" customFormat="1" x14ac:dyDescent="0.3"/>
    <row r="314" s="108" customFormat="1" x14ac:dyDescent="0.3"/>
    <row r="315" s="108" customFormat="1" x14ac:dyDescent="0.3"/>
    <row r="316" s="108" customFormat="1" x14ac:dyDescent="0.3"/>
    <row r="317" s="108" customFormat="1" x14ac:dyDescent="0.3"/>
    <row r="318" s="108" customFormat="1" x14ac:dyDescent="0.3"/>
    <row r="319" s="108" customFormat="1" x14ac:dyDescent="0.3"/>
    <row r="320" s="108" customFormat="1" x14ac:dyDescent="0.3"/>
    <row r="321" s="108" customFormat="1" x14ac:dyDescent="0.3"/>
    <row r="322" s="108" customFormat="1" x14ac:dyDescent="0.3"/>
    <row r="323" s="108" customFormat="1" x14ac:dyDescent="0.3"/>
    <row r="324" s="108" customFormat="1" x14ac:dyDescent="0.3"/>
    <row r="325" s="108" customFormat="1" x14ac:dyDescent="0.3"/>
    <row r="326" s="108" customFormat="1" x14ac:dyDescent="0.3"/>
    <row r="327" s="108" customFormat="1" x14ac:dyDescent="0.3"/>
    <row r="328" s="108" customFormat="1" x14ac:dyDescent="0.3"/>
    <row r="329" s="108" customFormat="1" x14ac:dyDescent="0.3"/>
    <row r="330" s="108" customFormat="1" x14ac:dyDescent="0.3"/>
    <row r="331" s="108" customFormat="1" x14ac:dyDescent="0.3"/>
    <row r="332" s="108" customFormat="1" x14ac:dyDescent="0.3"/>
    <row r="333" s="108" customFormat="1" x14ac:dyDescent="0.3"/>
    <row r="334" s="108" customFormat="1" x14ac:dyDescent="0.3"/>
    <row r="335" s="108" customFormat="1" x14ac:dyDescent="0.3"/>
    <row r="336" s="108" customFormat="1" x14ac:dyDescent="0.3"/>
    <row r="337" s="108" customFormat="1" x14ac:dyDescent="0.3"/>
    <row r="338" s="108" customFormat="1" x14ac:dyDescent="0.3"/>
    <row r="339" s="108" customFormat="1" x14ac:dyDescent="0.3"/>
    <row r="340" s="108" customFormat="1" x14ac:dyDescent="0.3"/>
    <row r="341" s="108" customFormat="1" x14ac:dyDescent="0.3"/>
    <row r="342" s="108" customFormat="1" x14ac:dyDescent="0.3"/>
    <row r="343" s="108" customFormat="1" x14ac:dyDescent="0.3"/>
    <row r="344" s="108" customFormat="1" x14ac:dyDescent="0.3"/>
    <row r="345" s="108" customFormat="1" x14ac:dyDescent="0.3"/>
    <row r="346" s="108" customFormat="1" x14ac:dyDescent="0.3"/>
    <row r="347" s="108" customFormat="1" x14ac:dyDescent="0.3"/>
    <row r="348" s="108" customFormat="1" x14ac:dyDescent="0.3"/>
    <row r="349" s="108" customFormat="1" x14ac:dyDescent="0.3"/>
    <row r="350" s="108" customFormat="1" x14ac:dyDescent="0.3"/>
    <row r="351" s="108" customFormat="1" x14ac:dyDescent="0.3"/>
    <row r="352" s="108" customFormat="1" x14ac:dyDescent="0.3"/>
    <row r="353" s="108" customFormat="1" x14ac:dyDescent="0.3"/>
    <row r="354" s="108" customFormat="1" x14ac:dyDescent="0.3"/>
    <row r="355" s="108" customFormat="1" x14ac:dyDescent="0.3"/>
    <row r="356" s="108" customFormat="1" x14ac:dyDescent="0.3"/>
    <row r="357" s="108" customFormat="1" x14ac:dyDescent="0.3"/>
    <row r="358" s="108" customFormat="1" x14ac:dyDescent="0.3"/>
    <row r="359" s="108" customFormat="1" x14ac:dyDescent="0.3"/>
    <row r="360" s="108" customFormat="1" x14ac:dyDescent="0.3"/>
    <row r="361" s="108" customFormat="1" x14ac:dyDescent="0.3"/>
    <row r="362" s="108" customFormat="1" x14ac:dyDescent="0.3"/>
    <row r="363" s="108" customFormat="1" x14ac:dyDescent="0.3"/>
    <row r="364" s="108" customFormat="1" x14ac:dyDescent="0.3"/>
    <row r="365" s="108" customFormat="1" x14ac:dyDescent="0.3"/>
    <row r="366" s="108" customFormat="1" x14ac:dyDescent="0.3"/>
    <row r="367" s="108" customFormat="1" x14ac:dyDescent="0.3"/>
    <row r="368" s="108" customFormat="1" x14ac:dyDescent="0.3"/>
    <row r="369" s="108" customFormat="1" x14ac:dyDescent="0.3"/>
    <row r="370" s="108" customFormat="1" x14ac:dyDescent="0.3"/>
    <row r="371" s="108" customFormat="1" x14ac:dyDescent="0.3"/>
    <row r="372" s="108" customFormat="1" x14ac:dyDescent="0.3"/>
    <row r="373" s="108" customFormat="1" x14ac:dyDescent="0.3"/>
    <row r="374" s="108" customFormat="1" x14ac:dyDescent="0.3"/>
    <row r="375" s="108" customFormat="1" x14ac:dyDescent="0.3"/>
    <row r="376" s="108" customFormat="1" x14ac:dyDescent="0.3"/>
    <row r="377" s="108" customFormat="1" x14ac:dyDescent="0.3"/>
    <row r="378" s="108" customFormat="1" x14ac:dyDescent="0.3"/>
    <row r="379" s="108" customFormat="1" x14ac:dyDescent="0.3"/>
    <row r="380" s="108" customFormat="1" x14ac:dyDescent="0.3"/>
    <row r="381" s="108" customFormat="1" x14ac:dyDescent="0.3"/>
    <row r="382" s="108" customFormat="1" x14ac:dyDescent="0.3"/>
    <row r="383" s="108" customFormat="1" x14ac:dyDescent="0.3"/>
    <row r="384" s="108" customFormat="1" x14ac:dyDescent="0.3"/>
    <row r="385" s="108" customFormat="1" x14ac:dyDescent="0.3"/>
    <row r="386" s="108" customFormat="1" x14ac:dyDescent="0.3"/>
    <row r="387" s="108" customFormat="1" x14ac:dyDescent="0.3"/>
    <row r="388" s="108" customFormat="1" x14ac:dyDescent="0.3"/>
    <row r="389" s="108" customFormat="1" x14ac:dyDescent="0.3"/>
    <row r="390" s="108" customFormat="1" x14ac:dyDescent="0.3"/>
    <row r="391" s="108" customFormat="1" x14ac:dyDescent="0.3"/>
    <row r="392" s="108" customFormat="1" x14ac:dyDescent="0.3"/>
    <row r="393" s="108" customFormat="1" x14ac:dyDescent="0.3"/>
    <row r="394" s="108" customFormat="1" x14ac:dyDescent="0.3"/>
    <row r="395" s="108" customFormat="1" x14ac:dyDescent="0.3"/>
    <row r="396" s="108" customFormat="1" x14ac:dyDescent="0.3"/>
    <row r="397" s="108" customFormat="1" x14ac:dyDescent="0.3"/>
    <row r="398" s="108" customFormat="1" x14ac:dyDescent="0.3"/>
    <row r="399" s="108" customFormat="1" x14ac:dyDescent="0.3"/>
    <row r="400" s="108" customFormat="1" x14ac:dyDescent="0.3"/>
    <row r="401" s="108" customFormat="1" x14ac:dyDescent="0.3"/>
    <row r="402" s="108" customFormat="1" x14ac:dyDescent="0.3"/>
    <row r="403" s="108" customFormat="1" x14ac:dyDescent="0.3"/>
    <row r="404" s="108" customFormat="1" x14ac:dyDescent="0.3"/>
    <row r="405" s="108" customFormat="1" x14ac:dyDescent="0.3"/>
    <row r="406" s="108" customFormat="1" x14ac:dyDescent="0.3"/>
    <row r="407" s="108" customFormat="1" x14ac:dyDescent="0.3"/>
    <row r="408" s="108" customFormat="1" x14ac:dyDescent="0.3"/>
    <row r="409" s="108" customFormat="1" x14ac:dyDescent="0.3"/>
    <row r="410" s="108" customFormat="1" x14ac:dyDescent="0.3"/>
    <row r="411" s="108" customFormat="1" x14ac:dyDescent="0.3"/>
    <row r="412" s="108" customFormat="1" x14ac:dyDescent="0.3"/>
    <row r="413" s="108" customFormat="1" x14ac:dyDescent="0.3"/>
    <row r="414" s="108" customFormat="1" x14ac:dyDescent="0.3"/>
    <row r="415" s="108" customFormat="1" x14ac:dyDescent="0.3"/>
    <row r="416" s="108" customFormat="1" x14ac:dyDescent="0.3"/>
    <row r="417" s="108" customFormat="1" x14ac:dyDescent="0.3"/>
    <row r="418" s="108" customFormat="1" x14ac:dyDescent="0.3"/>
    <row r="419" s="108" customFormat="1" x14ac:dyDescent="0.3"/>
    <row r="420" s="108" customFormat="1" x14ac:dyDescent="0.3"/>
    <row r="421" s="108" customFormat="1" x14ac:dyDescent="0.3"/>
    <row r="422" s="108" customFormat="1" x14ac:dyDescent="0.3"/>
    <row r="423" s="108" customFormat="1" x14ac:dyDescent="0.3"/>
    <row r="424" s="108" customFormat="1" x14ac:dyDescent="0.3"/>
    <row r="425" s="108" customFormat="1" x14ac:dyDescent="0.3"/>
    <row r="426" s="108" customFormat="1" x14ac:dyDescent="0.3"/>
    <row r="427" s="108" customFormat="1" x14ac:dyDescent="0.3"/>
    <row r="428" s="108" customFormat="1" x14ac:dyDescent="0.3"/>
    <row r="429" s="108" customFormat="1" x14ac:dyDescent="0.3"/>
    <row r="430" s="108" customFormat="1" x14ac:dyDescent="0.3"/>
    <row r="431" s="108" customFormat="1" x14ac:dyDescent="0.3"/>
    <row r="432" s="108" customFormat="1" x14ac:dyDescent="0.3"/>
    <row r="433" s="108" customFormat="1" x14ac:dyDescent="0.3"/>
    <row r="434" s="108" customFormat="1" x14ac:dyDescent="0.3"/>
    <row r="435" s="108" customFormat="1" x14ac:dyDescent="0.3"/>
    <row r="436" s="108" customFormat="1" x14ac:dyDescent="0.3"/>
    <row r="437" s="108" customFormat="1" x14ac:dyDescent="0.3"/>
    <row r="438" s="108" customFormat="1" x14ac:dyDescent="0.3"/>
    <row r="439" s="108" customFormat="1" x14ac:dyDescent="0.3"/>
    <row r="440" s="108" customFormat="1" x14ac:dyDescent="0.3"/>
    <row r="441" s="108" customFormat="1" x14ac:dyDescent="0.3"/>
    <row r="442" s="108" customFormat="1" x14ac:dyDescent="0.3"/>
    <row r="443" s="108" customFormat="1" x14ac:dyDescent="0.3"/>
    <row r="444" s="108" customFormat="1" x14ac:dyDescent="0.3"/>
    <row r="445" s="108" customFormat="1" x14ac:dyDescent="0.3"/>
    <row r="446" s="108" customFormat="1" x14ac:dyDescent="0.3"/>
    <row r="447" s="108" customFormat="1" x14ac:dyDescent="0.3"/>
    <row r="448" s="108" customFormat="1" x14ac:dyDescent="0.3"/>
    <row r="449" s="108" customFormat="1" x14ac:dyDescent="0.3"/>
    <row r="450" s="108" customFormat="1" x14ac:dyDescent="0.3"/>
    <row r="451" s="108" customFormat="1" x14ac:dyDescent="0.3"/>
    <row r="452" s="108" customFormat="1" x14ac:dyDescent="0.3"/>
    <row r="453" s="108" customFormat="1" x14ac:dyDescent="0.3"/>
    <row r="454" s="108" customFormat="1" x14ac:dyDescent="0.3"/>
    <row r="455" s="108" customFormat="1" x14ac:dyDescent="0.3"/>
    <row r="456" s="108" customFormat="1" x14ac:dyDescent="0.3"/>
    <row r="457" s="108" customFormat="1" x14ac:dyDescent="0.3"/>
    <row r="458" s="108" customFormat="1" x14ac:dyDescent="0.3"/>
    <row r="459" s="108" customFormat="1" x14ac:dyDescent="0.3"/>
    <row r="460" s="108" customFormat="1" x14ac:dyDescent="0.3"/>
    <row r="461" s="108" customFormat="1" x14ac:dyDescent="0.3"/>
    <row r="462" s="108" customFormat="1" x14ac:dyDescent="0.3"/>
    <row r="463" s="108" customFormat="1" x14ac:dyDescent="0.3"/>
    <row r="464" s="108" customFormat="1" x14ac:dyDescent="0.3"/>
    <row r="465" spans="3:6" s="108" customFormat="1" x14ac:dyDescent="0.3"/>
    <row r="466" spans="3:6" s="108" customFormat="1" x14ac:dyDescent="0.3"/>
    <row r="467" spans="3:6" s="108" customFormat="1" x14ac:dyDescent="0.3"/>
    <row r="468" spans="3:6" s="108" customFormat="1" x14ac:dyDescent="0.3"/>
    <row r="469" spans="3:6" s="108" customFormat="1" x14ac:dyDescent="0.3"/>
    <row r="470" spans="3:6" s="108" customFormat="1" x14ac:dyDescent="0.3"/>
    <row r="471" spans="3:6" s="108" customFormat="1" x14ac:dyDescent="0.3"/>
    <row r="472" spans="3:6" s="108" customFormat="1" x14ac:dyDescent="0.3"/>
    <row r="473" spans="3:6" s="108" customFormat="1" x14ac:dyDescent="0.3"/>
    <row r="474" spans="3:6" s="108" customFormat="1" x14ac:dyDescent="0.3"/>
    <row r="475" spans="3:6" s="108" customFormat="1" x14ac:dyDescent="0.3"/>
    <row r="476" spans="3:6" s="108" customFormat="1" x14ac:dyDescent="0.3"/>
    <row r="477" spans="3:6" s="108" customFormat="1" x14ac:dyDescent="0.3"/>
    <row r="478" spans="3:6" s="108" customFormat="1" x14ac:dyDescent="0.3"/>
    <row r="479" spans="3:6" s="108" customFormat="1" x14ac:dyDescent="0.3">
      <c r="C479" s="106"/>
      <c r="D479" s="106"/>
      <c r="E479" s="106"/>
      <c r="F479" s="106"/>
    </row>
    <row r="480" spans="3:6" s="108" customFormat="1" x14ac:dyDescent="0.3">
      <c r="C480" s="106"/>
      <c r="D480" s="106"/>
      <c r="E480" s="106"/>
      <c r="F480" s="106"/>
    </row>
    <row r="481" spans="3:6" s="108" customFormat="1" x14ac:dyDescent="0.3">
      <c r="C481" s="106"/>
      <c r="D481" s="106"/>
      <c r="E481" s="106"/>
      <c r="F481" s="106"/>
    </row>
    <row r="482" spans="3:6" s="108" customFormat="1" x14ac:dyDescent="0.3">
      <c r="C482" s="106"/>
      <c r="D482" s="106"/>
      <c r="E482" s="106"/>
      <c r="F482" s="106"/>
    </row>
    <row r="483" spans="3:6" s="108" customFormat="1" x14ac:dyDescent="0.3">
      <c r="C483" s="106"/>
      <c r="D483" s="106"/>
      <c r="E483" s="106"/>
      <c r="F483" s="106"/>
    </row>
    <row r="484" spans="3:6" s="108" customFormat="1" x14ac:dyDescent="0.3">
      <c r="C484" s="106"/>
      <c r="D484" s="106"/>
      <c r="E484" s="106"/>
      <c r="F484" s="106"/>
    </row>
    <row r="485" spans="3:6" s="108" customFormat="1" x14ac:dyDescent="0.3">
      <c r="C485" s="106"/>
      <c r="D485" s="106"/>
      <c r="E485" s="106"/>
      <c r="F485" s="106"/>
    </row>
    <row r="486" spans="3:6" s="108" customFormat="1" x14ac:dyDescent="0.3">
      <c r="C486" s="106"/>
      <c r="D486" s="106"/>
      <c r="E486" s="106"/>
      <c r="F486" s="106"/>
    </row>
    <row r="487" spans="3:6" s="108" customFormat="1" x14ac:dyDescent="0.3">
      <c r="C487" s="106"/>
      <c r="D487" s="106"/>
      <c r="E487" s="106"/>
      <c r="F487" s="106"/>
    </row>
    <row r="488" spans="3:6" s="108" customFormat="1" x14ac:dyDescent="0.3">
      <c r="C488" s="106"/>
      <c r="D488" s="106"/>
      <c r="E488" s="106"/>
      <c r="F488" s="106"/>
    </row>
    <row r="489" spans="3:6" s="108" customFormat="1" x14ac:dyDescent="0.3">
      <c r="C489" s="106"/>
      <c r="D489" s="106"/>
      <c r="E489" s="106"/>
      <c r="F489" s="106"/>
    </row>
    <row r="490" spans="3:6" s="108" customFormat="1" x14ac:dyDescent="0.3">
      <c r="C490" s="106"/>
      <c r="D490" s="106"/>
      <c r="E490" s="106"/>
      <c r="F490" s="106"/>
    </row>
    <row r="491" spans="3:6" s="108" customFormat="1" x14ac:dyDescent="0.3">
      <c r="C491" s="106"/>
      <c r="D491" s="106"/>
      <c r="E491" s="106"/>
      <c r="F491" s="106"/>
    </row>
    <row r="492" spans="3:6" s="108" customFormat="1" x14ac:dyDescent="0.3">
      <c r="C492" s="106"/>
      <c r="D492" s="106"/>
      <c r="E492" s="106"/>
      <c r="F492" s="106"/>
    </row>
    <row r="493" spans="3:6" s="108" customFormat="1" x14ac:dyDescent="0.3">
      <c r="C493" s="106"/>
      <c r="D493" s="106"/>
      <c r="E493" s="106"/>
      <c r="F493" s="106"/>
    </row>
    <row r="494" spans="3:6" s="108" customFormat="1" x14ac:dyDescent="0.3">
      <c r="C494" s="106"/>
      <c r="D494" s="106"/>
      <c r="E494" s="106"/>
      <c r="F494" s="106"/>
    </row>
    <row r="495" spans="3:6" s="108" customFormat="1" x14ac:dyDescent="0.3">
      <c r="C495" s="106"/>
      <c r="D495" s="106"/>
      <c r="E495" s="106"/>
      <c r="F495" s="106"/>
    </row>
    <row r="496" spans="3:6" s="108" customFormat="1" x14ac:dyDescent="0.3">
      <c r="C496" s="106"/>
      <c r="D496" s="106"/>
      <c r="E496" s="106"/>
      <c r="F496" s="106"/>
    </row>
    <row r="497" spans="3:6" s="108" customFormat="1" x14ac:dyDescent="0.3">
      <c r="C497" s="106"/>
      <c r="D497" s="106"/>
      <c r="E497" s="106"/>
      <c r="F497" s="106"/>
    </row>
    <row r="498" spans="3:6" s="108" customFormat="1" x14ac:dyDescent="0.3">
      <c r="C498" s="106"/>
      <c r="D498" s="106"/>
      <c r="E498" s="106"/>
      <c r="F498" s="106"/>
    </row>
    <row r="499" spans="3:6" s="108" customFormat="1" x14ac:dyDescent="0.3">
      <c r="C499" s="106"/>
      <c r="D499" s="106"/>
      <c r="E499" s="106"/>
      <c r="F499" s="106"/>
    </row>
    <row r="500" spans="3:6" s="108" customFormat="1" x14ac:dyDescent="0.3">
      <c r="C500" s="106"/>
      <c r="D500" s="106"/>
      <c r="E500" s="106"/>
      <c r="F500" s="106"/>
    </row>
    <row r="501" spans="3:6" s="108" customFormat="1" x14ac:dyDescent="0.3">
      <c r="C501" s="106"/>
      <c r="D501" s="106"/>
      <c r="E501" s="106"/>
      <c r="F501" s="106"/>
    </row>
    <row r="502" spans="3:6" s="108" customFormat="1" x14ac:dyDescent="0.3">
      <c r="C502" s="106"/>
      <c r="D502" s="106"/>
      <c r="E502" s="106"/>
      <c r="F502" s="106"/>
    </row>
    <row r="503" spans="3:6" s="108" customFormat="1" x14ac:dyDescent="0.3">
      <c r="C503" s="106"/>
      <c r="D503" s="106"/>
      <c r="E503" s="106"/>
      <c r="F503" s="106"/>
    </row>
    <row r="504" spans="3:6" s="108" customFormat="1" x14ac:dyDescent="0.3">
      <c r="C504" s="106"/>
      <c r="D504" s="106"/>
      <c r="E504" s="106"/>
      <c r="F504" s="106"/>
    </row>
    <row r="505" spans="3:6" s="108" customFormat="1" x14ac:dyDescent="0.3">
      <c r="C505" s="106"/>
      <c r="D505" s="106"/>
      <c r="E505" s="106"/>
      <c r="F505" s="106"/>
    </row>
    <row r="506" spans="3:6" s="108" customFormat="1" x14ac:dyDescent="0.3">
      <c r="C506" s="106"/>
      <c r="D506" s="106"/>
      <c r="E506" s="106"/>
      <c r="F506" s="106"/>
    </row>
    <row r="507" spans="3:6" s="108" customFormat="1" x14ac:dyDescent="0.3">
      <c r="C507" s="106"/>
      <c r="D507" s="106"/>
      <c r="E507" s="106"/>
      <c r="F507" s="106"/>
    </row>
    <row r="508" spans="3:6" s="108" customFormat="1" x14ac:dyDescent="0.3">
      <c r="C508" s="106"/>
      <c r="D508" s="106"/>
      <c r="E508" s="106"/>
      <c r="F508" s="106"/>
    </row>
    <row r="509" spans="3:6" s="108" customFormat="1" x14ac:dyDescent="0.3">
      <c r="C509" s="106"/>
      <c r="D509" s="106"/>
      <c r="E509" s="106"/>
      <c r="F509" s="106"/>
    </row>
    <row r="510" spans="3:6" s="108" customFormat="1" x14ac:dyDescent="0.3">
      <c r="C510" s="106"/>
      <c r="D510" s="106"/>
      <c r="E510" s="106"/>
      <c r="F510" s="106"/>
    </row>
    <row r="511" spans="3:6" s="108" customFormat="1" x14ac:dyDescent="0.3">
      <c r="C511" s="106"/>
      <c r="D511" s="106"/>
      <c r="E511" s="106"/>
      <c r="F511" s="106"/>
    </row>
    <row r="512" spans="3:6" s="108" customFormat="1" x14ac:dyDescent="0.3">
      <c r="C512" s="106"/>
      <c r="D512" s="106"/>
      <c r="E512" s="106"/>
      <c r="F512" s="106"/>
    </row>
    <row r="513" spans="3:6" s="108" customFormat="1" x14ac:dyDescent="0.3">
      <c r="C513" s="106"/>
      <c r="D513" s="106"/>
      <c r="E513" s="106"/>
      <c r="F513" s="106"/>
    </row>
    <row r="514" spans="3:6" s="108" customFormat="1" x14ac:dyDescent="0.3">
      <c r="C514" s="106"/>
      <c r="D514" s="106"/>
      <c r="E514" s="106"/>
      <c r="F514" s="106"/>
    </row>
    <row r="515" spans="3:6" s="108" customFormat="1" x14ac:dyDescent="0.3">
      <c r="C515" s="106"/>
      <c r="D515" s="106"/>
      <c r="E515" s="106"/>
      <c r="F515" s="106"/>
    </row>
    <row r="516" spans="3:6" s="108" customFormat="1" x14ac:dyDescent="0.3">
      <c r="C516" s="106"/>
      <c r="D516" s="106"/>
      <c r="E516" s="106"/>
      <c r="F516" s="106"/>
    </row>
    <row r="517" spans="3:6" s="108" customFormat="1" x14ac:dyDescent="0.3">
      <c r="C517" s="106"/>
      <c r="D517" s="106"/>
      <c r="E517" s="106"/>
      <c r="F517" s="106"/>
    </row>
    <row r="518" spans="3:6" s="108" customFormat="1" x14ac:dyDescent="0.3">
      <c r="C518" s="106"/>
      <c r="D518" s="106"/>
      <c r="E518" s="106"/>
      <c r="F518" s="106"/>
    </row>
    <row r="519" spans="3:6" s="108" customFormat="1" x14ac:dyDescent="0.3">
      <c r="C519" s="106"/>
      <c r="D519" s="106"/>
      <c r="E519" s="106"/>
      <c r="F519" s="106"/>
    </row>
    <row r="520" spans="3:6" s="108" customFormat="1" x14ac:dyDescent="0.3">
      <c r="C520" s="106"/>
      <c r="D520" s="106"/>
      <c r="E520" s="106"/>
      <c r="F520" s="106"/>
    </row>
    <row r="521" spans="3:6" s="108" customFormat="1" x14ac:dyDescent="0.3">
      <c r="C521" s="106"/>
      <c r="D521" s="106"/>
      <c r="E521" s="106"/>
      <c r="F521" s="106"/>
    </row>
    <row r="522" spans="3:6" s="108" customFormat="1" x14ac:dyDescent="0.3">
      <c r="C522" s="106"/>
      <c r="D522" s="106"/>
      <c r="E522" s="106"/>
      <c r="F522" s="106"/>
    </row>
    <row r="523" spans="3:6" s="108" customFormat="1" x14ac:dyDescent="0.3">
      <c r="C523" s="106"/>
      <c r="D523" s="106"/>
      <c r="E523" s="106"/>
      <c r="F523" s="106"/>
    </row>
    <row r="524" spans="3:6" s="108" customFormat="1" x14ac:dyDescent="0.3">
      <c r="C524" s="106"/>
      <c r="D524" s="106"/>
      <c r="E524" s="106"/>
      <c r="F524" s="106"/>
    </row>
    <row r="525" spans="3:6" s="108" customFormat="1" x14ac:dyDescent="0.3">
      <c r="C525" s="106"/>
      <c r="D525" s="106"/>
      <c r="E525" s="106"/>
      <c r="F525" s="106"/>
    </row>
    <row r="526" spans="3:6" s="108" customFormat="1" x14ac:dyDescent="0.3">
      <c r="C526" s="106"/>
      <c r="D526" s="106"/>
      <c r="E526" s="106"/>
      <c r="F526" s="106"/>
    </row>
    <row r="527" spans="3:6" s="108" customFormat="1" x14ac:dyDescent="0.3">
      <c r="C527" s="106"/>
      <c r="D527" s="106"/>
      <c r="E527" s="106"/>
      <c r="F527" s="106"/>
    </row>
    <row r="528" spans="3:6" s="108" customFormat="1" x14ac:dyDescent="0.3">
      <c r="C528" s="106"/>
      <c r="D528" s="106"/>
      <c r="E528" s="106"/>
      <c r="F528" s="106"/>
    </row>
    <row r="529" spans="3:6" s="108" customFormat="1" x14ac:dyDescent="0.3">
      <c r="C529" s="106"/>
      <c r="D529" s="106"/>
      <c r="E529" s="106"/>
      <c r="F529" s="106"/>
    </row>
    <row r="530" spans="3:6" s="108" customFormat="1" x14ac:dyDescent="0.3">
      <c r="C530" s="106"/>
      <c r="D530" s="106"/>
      <c r="E530" s="106"/>
      <c r="F530" s="106"/>
    </row>
    <row r="531" spans="3:6" s="108" customFormat="1" x14ac:dyDescent="0.3">
      <c r="C531" s="106"/>
      <c r="D531" s="106"/>
      <c r="E531" s="106"/>
      <c r="F531" s="106"/>
    </row>
    <row r="532" spans="3:6" s="108" customFormat="1" x14ac:dyDescent="0.3">
      <c r="C532" s="106"/>
      <c r="D532" s="106"/>
      <c r="E532" s="106"/>
      <c r="F532" s="106"/>
    </row>
    <row r="533" spans="3:6" s="108" customFormat="1" x14ac:dyDescent="0.3">
      <c r="C533" s="106"/>
      <c r="D533" s="106"/>
      <c r="E533" s="106"/>
      <c r="F533" s="106"/>
    </row>
    <row r="534" spans="3:6" s="108" customFormat="1" x14ac:dyDescent="0.3">
      <c r="C534" s="106"/>
      <c r="D534" s="106"/>
      <c r="E534" s="106"/>
      <c r="F534" s="106"/>
    </row>
    <row r="535" spans="3:6" s="108" customFormat="1" x14ac:dyDescent="0.3">
      <c r="C535" s="106"/>
      <c r="D535" s="106"/>
      <c r="E535" s="106"/>
      <c r="F535" s="106"/>
    </row>
    <row r="536" spans="3:6" s="108" customFormat="1" x14ac:dyDescent="0.3">
      <c r="C536" s="106"/>
      <c r="D536" s="106"/>
      <c r="E536" s="106"/>
      <c r="F536" s="106"/>
    </row>
    <row r="537" spans="3:6" s="108" customFormat="1" x14ac:dyDescent="0.3">
      <c r="C537" s="106"/>
      <c r="D537" s="106"/>
      <c r="E537" s="106"/>
      <c r="F537" s="106"/>
    </row>
    <row r="538" spans="3:6" s="108" customFormat="1" x14ac:dyDescent="0.3">
      <c r="C538" s="106"/>
      <c r="D538" s="106"/>
      <c r="E538" s="106"/>
      <c r="F538" s="106"/>
    </row>
    <row r="539" spans="3:6" s="108" customFormat="1" x14ac:dyDescent="0.3">
      <c r="C539" s="106"/>
      <c r="D539" s="106"/>
      <c r="E539" s="106"/>
      <c r="F539" s="106"/>
    </row>
    <row r="540" spans="3:6" s="108" customFormat="1" x14ac:dyDescent="0.3">
      <c r="C540" s="106"/>
      <c r="D540" s="106"/>
      <c r="E540" s="106"/>
      <c r="F540" s="106"/>
    </row>
    <row r="541" spans="3:6" s="108" customFormat="1" x14ac:dyDescent="0.3">
      <c r="C541" s="106"/>
      <c r="D541" s="106"/>
      <c r="E541" s="106"/>
      <c r="F541" s="106"/>
    </row>
    <row r="542" spans="3:6" s="108" customFormat="1" x14ac:dyDescent="0.3">
      <c r="C542" s="106"/>
      <c r="D542" s="106"/>
      <c r="E542" s="106"/>
      <c r="F542" s="106"/>
    </row>
    <row r="543" spans="3:6" s="108" customFormat="1" x14ac:dyDescent="0.3">
      <c r="C543" s="106"/>
      <c r="D543" s="106"/>
      <c r="E543" s="106"/>
      <c r="F543" s="106"/>
    </row>
    <row r="544" spans="3:6" s="108" customFormat="1" x14ac:dyDescent="0.3">
      <c r="C544" s="106"/>
      <c r="D544" s="106"/>
      <c r="E544" s="106"/>
      <c r="F544" s="106"/>
    </row>
    <row r="545" spans="3:6" s="108" customFormat="1" x14ac:dyDescent="0.3">
      <c r="C545" s="106"/>
      <c r="D545" s="106"/>
      <c r="E545" s="106"/>
      <c r="F545" s="106"/>
    </row>
    <row r="546" spans="3:6" s="108" customFormat="1" x14ac:dyDescent="0.3">
      <c r="C546" s="106"/>
      <c r="D546" s="106"/>
      <c r="E546" s="106"/>
      <c r="F546" s="106"/>
    </row>
    <row r="547" spans="3:6" s="108" customFormat="1" x14ac:dyDescent="0.3">
      <c r="C547" s="106"/>
      <c r="D547" s="106"/>
      <c r="E547" s="106"/>
      <c r="F547" s="106"/>
    </row>
    <row r="548" spans="3:6" s="108" customFormat="1" x14ac:dyDescent="0.3">
      <c r="C548" s="106"/>
      <c r="D548" s="106"/>
      <c r="E548" s="106"/>
      <c r="F548" s="106"/>
    </row>
    <row r="549" spans="3:6" s="108" customFormat="1" x14ac:dyDescent="0.3">
      <c r="C549" s="106"/>
      <c r="D549" s="106"/>
      <c r="E549" s="106"/>
      <c r="F549" s="106"/>
    </row>
    <row r="550" spans="3:6" s="108" customFormat="1" x14ac:dyDescent="0.3">
      <c r="C550" s="106"/>
      <c r="D550" s="106"/>
      <c r="E550" s="106"/>
      <c r="F550" s="106"/>
    </row>
    <row r="551" spans="3:6" s="108" customFormat="1" x14ac:dyDescent="0.3">
      <c r="C551" s="106"/>
      <c r="D551" s="106"/>
      <c r="E551" s="106"/>
      <c r="F551" s="106"/>
    </row>
    <row r="552" spans="3:6" s="108" customFormat="1" x14ac:dyDescent="0.3">
      <c r="C552" s="106"/>
      <c r="D552" s="106"/>
      <c r="E552" s="106"/>
      <c r="F552" s="106"/>
    </row>
    <row r="553" spans="3:6" s="108" customFormat="1" x14ac:dyDescent="0.3">
      <c r="C553" s="106"/>
      <c r="D553" s="106"/>
      <c r="E553" s="106"/>
      <c r="F553" s="106"/>
    </row>
    <row r="554" spans="3:6" s="108" customFormat="1" x14ac:dyDescent="0.3">
      <c r="C554" s="106"/>
      <c r="D554" s="106"/>
      <c r="E554" s="106"/>
      <c r="F554" s="106"/>
    </row>
    <row r="555" spans="3:6" s="108" customFormat="1" x14ac:dyDescent="0.3">
      <c r="C555" s="106"/>
      <c r="D555" s="106"/>
      <c r="E555" s="106"/>
      <c r="F555" s="106"/>
    </row>
    <row r="556" spans="3:6" s="108" customFormat="1" x14ac:dyDescent="0.3">
      <c r="C556" s="106"/>
      <c r="D556" s="106"/>
      <c r="E556" s="106"/>
      <c r="F556" s="106"/>
    </row>
    <row r="557" spans="3:6" s="108" customFormat="1" x14ac:dyDescent="0.3">
      <c r="C557" s="106"/>
      <c r="D557" s="106"/>
      <c r="E557" s="106"/>
      <c r="F557" s="106"/>
    </row>
    <row r="558" spans="3:6" s="108" customFormat="1" x14ac:dyDescent="0.3">
      <c r="C558" s="106"/>
      <c r="D558" s="106"/>
      <c r="E558" s="106"/>
      <c r="F558" s="106"/>
    </row>
    <row r="559" spans="3:6" s="108" customFormat="1" x14ac:dyDescent="0.3">
      <c r="C559" s="106"/>
      <c r="D559" s="106"/>
      <c r="E559" s="106"/>
      <c r="F559" s="106"/>
    </row>
    <row r="560" spans="3:6" s="108" customFormat="1" x14ac:dyDescent="0.3">
      <c r="C560" s="106"/>
      <c r="D560" s="106"/>
      <c r="E560" s="106"/>
      <c r="F560" s="106"/>
    </row>
    <row r="561" spans="3:6" s="108" customFormat="1" x14ac:dyDescent="0.3">
      <c r="C561" s="106"/>
      <c r="D561" s="106"/>
      <c r="E561" s="106"/>
      <c r="F561" s="106"/>
    </row>
    <row r="562" spans="3:6" s="108" customFormat="1" x14ac:dyDescent="0.3">
      <c r="C562" s="106"/>
      <c r="D562" s="106"/>
      <c r="E562" s="106"/>
      <c r="F562" s="106"/>
    </row>
    <row r="563" spans="3:6" s="108" customFormat="1" x14ac:dyDescent="0.3">
      <c r="C563" s="106"/>
      <c r="D563" s="106"/>
      <c r="E563" s="106"/>
      <c r="F563" s="106"/>
    </row>
    <row r="564" spans="3:6" s="108" customFormat="1" x14ac:dyDescent="0.3">
      <c r="C564" s="106"/>
      <c r="D564" s="106"/>
      <c r="E564" s="106"/>
      <c r="F564" s="106"/>
    </row>
    <row r="565" spans="3:6" s="108" customFormat="1" x14ac:dyDescent="0.3">
      <c r="C565" s="106"/>
      <c r="D565" s="106"/>
      <c r="E565" s="106"/>
      <c r="F565" s="106"/>
    </row>
    <row r="566" spans="3:6" s="108" customFormat="1" x14ac:dyDescent="0.3">
      <c r="C566" s="106"/>
      <c r="D566" s="106"/>
      <c r="E566" s="106"/>
      <c r="F566" s="106"/>
    </row>
    <row r="567" spans="3:6" s="108" customFormat="1" x14ac:dyDescent="0.3">
      <c r="C567" s="106"/>
      <c r="D567" s="106"/>
      <c r="E567" s="106"/>
      <c r="F567" s="106"/>
    </row>
    <row r="568" spans="3:6" s="108" customFormat="1" x14ac:dyDescent="0.3">
      <c r="C568" s="106"/>
      <c r="D568" s="106"/>
      <c r="E568" s="106"/>
      <c r="F568" s="106"/>
    </row>
    <row r="569" spans="3:6" s="108" customFormat="1" x14ac:dyDescent="0.3">
      <c r="C569" s="106"/>
      <c r="D569" s="106"/>
      <c r="E569" s="106"/>
      <c r="F569" s="106"/>
    </row>
    <row r="570" spans="3:6" s="108" customFormat="1" x14ac:dyDescent="0.3">
      <c r="C570" s="106"/>
      <c r="D570" s="106"/>
      <c r="E570" s="106"/>
      <c r="F570" s="106"/>
    </row>
    <row r="571" spans="3:6" s="108" customFormat="1" x14ac:dyDescent="0.3">
      <c r="C571" s="106"/>
      <c r="D571" s="106"/>
      <c r="E571" s="106"/>
      <c r="F571" s="106"/>
    </row>
    <row r="572" spans="3:6" s="108" customFormat="1" x14ac:dyDescent="0.3">
      <c r="C572" s="106"/>
      <c r="D572" s="106"/>
      <c r="E572" s="106"/>
      <c r="F572" s="106"/>
    </row>
    <row r="573" spans="3:6" s="108" customFormat="1" x14ac:dyDescent="0.3">
      <c r="C573" s="106"/>
      <c r="D573" s="106"/>
      <c r="E573" s="106"/>
      <c r="F573" s="106"/>
    </row>
    <row r="574" spans="3:6" s="108" customFormat="1" x14ac:dyDescent="0.3">
      <c r="C574" s="106"/>
      <c r="D574" s="106"/>
      <c r="E574" s="106"/>
      <c r="F574" s="106"/>
    </row>
    <row r="575" spans="3:6" s="108" customFormat="1" x14ac:dyDescent="0.3">
      <c r="C575" s="106"/>
      <c r="D575" s="106"/>
      <c r="E575" s="106"/>
      <c r="F575" s="106"/>
    </row>
    <row r="576" spans="3:6" s="108" customFormat="1" x14ac:dyDescent="0.3">
      <c r="C576" s="106"/>
      <c r="D576" s="106"/>
      <c r="E576" s="106"/>
      <c r="F576" s="106"/>
    </row>
    <row r="577" spans="3:6" s="108" customFormat="1" x14ac:dyDescent="0.3">
      <c r="C577" s="106"/>
      <c r="D577" s="106"/>
      <c r="E577" s="106"/>
      <c r="F577" s="106"/>
    </row>
    <row r="578" spans="3:6" s="108" customFormat="1" x14ac:dyDescent="0.3">
      <c r="C578" s="106"/>
      <c r="D578" s="106"/>
      <c r="E578" s="106"/>
      <c r="F578" s="106"/>
    </row>
    <row r="579" spans="3:6" s="108" customFormat="1" x14ac:dyDescent="0.3">
      <c r="C579" s="106"/>
      <c r="D579" s="106"/>
      <c r="E579" s="106"/>
      <c r="F579" s="106"/>
    </row>
    <row r="580" spans="3:6" s="108" customFormat="1" x14ac:dyDescent="0.3">
      <c r="C580" s="106"/>
      <c r="D580" s="106"/>
      <c r="E580" s="106"/>
      <c r="F580" s="106"/>
    </row>
    <row r="581" spans="3:6" s="108" customFormat="1" x14ac:dyDescent="0.3">
      <c r="C581" s="106"/>
      <c r="D581" s="106"/>
      <c r="E581" s="106"/>
      <c r="F581" s="106"/>
    </row>
    <row r="582" spans="3:6" s="108" customFormat="1" x14ac:dyDescent="0.3">
      <c r="C582" s="106"/>
      <c r="D582" s="106"/>
      <c r="E582" s="106"/>
      <c r="F582" s="106"/>
    </row>
    <row r="583" spans="3:6" s="108" customFormat="1" x14ac:dyDescent="0.3">
      <c r="C583" s="106"/>
      <c r="D583" s="106"/>
      <c r="E583" s="106"/>
      <c r="F583" s="106"/>
    </row>
    <row r="584" spans="3:6" s="108" customFormat="1" x14ac:dyDescent="0.3">
      <c r="C584" s="106"/>
      <c r="D584" s="106"/>
      <c r="E584" s="106"/>
      <c r="F584" s="106"/>
    </row>
    <row r="585" spans="3:6" s="108" customFormat="1" x14ac:dyDescent="0.3">
      <c r="C585" s="106"/>
      <c r="D585" s="106"/>
      <c r="E585" s="106"/>
      <c r="F585" s="106"/>
    </row>
    <row r="586" spans="3:6" s="108" customFormat="1" x14ac:dyDescent="0.3">
      <c r="C586" s="106"/>
      <c r="D586" s="106"/>
      <c r="E586" s="106"/>
      <c r="F586" s="106"/>
    </row>
    <row r="587" spans="3:6" s="108" customFormat="1" x14ac:dyDescent="0.3">
      <c r="C587" s="106"/>
      <c r="D587" s="106"/>
      <c r="E587" s="106"/>
      <c r="F587" s="106"/>
    </row>
    <row r="588" spans="3:6" s="108" customFormat="1" x14ac:dyDescent="0.3">
      <c r="C588" s="106"/>
      <c r="D588" s="106"/>
      <c r="E588" s="106"/>
      <c r="F588" s="106"/>
    </row>
    <row r="589" spans="3:6" s="108" customFormat="1" x14ac:dyDescent="0.3">
      <c r="C589" s="106"/>
      <c r="D589" s="106"/>
      <c r="E589" s="106"/>
      <c r="F589" s="106"/>
    </row>
    <row r="590" spans="3:6" s="108" customFormat="1" x14ac:dyDescent="0.3">
      <c r="C590" s="106"/>
      <c r="D590" s="106"/>
      <c r="E590" s="106"/>
      <c r="F590" s="106"/>
    </row>
    <row r="591" spans="3:6" s="108" customFormat="1" x14ac:dyDescent="0.3">
      <c r="C591" s="106"/>
      <c r="D591" s="106"/>
      <c r="E591" s="106"/>
      <c r="F591" s="106"/>
    </row>
    <row r="592" spans="3:6" s="108" customFormat="1" x14ac:dyDescent="0.3">
      <c r="C592" s="106"/>
      <c r="D592" s="106"/>
      <c r="E592" s="106"/>
      <c r="F592" s="106"/>
    </row>
    <row r="593" spans="3:6" s="108" customFormat="1" x14ac:dyDescent="0.3">
      <c r="C593" s="106"/>
      <c r="D593" s="106"/>
      <c r="E593" s="106"/>
      <c r="F593" s="106"/>
    </row>
    <row r="594" spans="3:6" s="108" customFormat="1" x14ac:dyDescent="0.3">
      <c r="C594" s="106"/>
      <c r="D594" s="106"/>
      <c r="E594" s="106"/>
      <c r="F594" s="106"/>
    </row>
    <row r="595" spans="3:6" s="108" customFormat="1" x14ac:dyDescent="0.3">
      <c r="C595" s="106"/>
      <c r="D595" s="106"/>
      <c r="E595" s="106"/>
      <c r="F595" s="106"/>
    </row>
    <row r="596" spans="3:6" s="108" customFormat="1" x14ac:dyDescent="0.3">
      <c r="C596" s="106"/>
      <c r="D596" s="106"/>
      <c r="E596" s="106"/>
      <c r="F596" s="106"/>
    </row>
    <row r="597" spans="3:6" s="108" customFormat="1" x14ac:dyDescent="0.3">
      <c r="C597" s="106"/>
      <c r="D597" s="106"/>
      <c r="E597" s="106"/>
      <c r="F597" s="106"/>
    </row>
    <row r="598" spans="3:6" s="108" customFormat="1" x14ac:dyDescent="0.3">
      <c r="C598" s="106"/>
      <c r="D598" s="106"/>
      <c r="E598" s="106"/>
      <c r="F598" s="106"/>
    </row>
    <row r="599" spans="3:6" s="108" customFormat="1" x14ac:dyDescent="0.3">
      <c r="C599" s="106"/>
      <c r="D599" s="106"/>
      <c r="E599" s="106"/>
      <c r="F599" s="106"/>
    </row>
    <row r="600" spans="3:6" s="108" customFormat="1" x14ac:dyDescent="0.3">
      <c r="C600" s="106"/>
      <c r="D600" s="106"/>
      <c r="E600" s="106"/>
      <c r="F600" s="106"/>
    </row>
    <row r="601" spans="3:6" s="108" customFormat="1" x14ac:dyDescent="0.3">
      <c r="C601" s="106"/>
      <c r="D601" s="106"/>
      <c r="E601" s="106"/>
      <c r="F601" s="106"/>
    </row>
    <row r="602" spans="3:6" s="108" customFormat="1" x14ac:dyDescent="0.3">
      <c r="C602" s="106"/>
      <c r="D602" s="106"/>
      <c r="E602" s="106"/>
      <c r="F602" s="106"/>
    </row>
    <row r="603" spans="3:6" s="108" customFormat="1" x14ac:dyDescent="0.3">
      <c r="C603" s="106"/>
      <c r="D603" s="106"/>
      <c r="E603" s="106"/>
      <c r="F603" s="106"/>
    </row>
    <row r="604" spans="3:6" s="108" customFormat="1" x14ac:dyDescent="0.3">
      <c r="C604" s="106"/>
      <c r="D604" s="106"/>
      <c r="E604" s="106"/>
      <c r="F604" s="106"/>
    </row>
    <row r="605" spans="3:6" s="108" customFormat="1" x14ac:dyDescent="0.3">
      <c r="C605" s="106"/>
      <c r="D605" s="106"/>
      <c r="E605" s="106"/>
      <c r="F605" s="106"/>
    </row>
    <row r="606" spans="3:6" s="108" customFormat="1" x14ac:dyDescent="0.3">
      <c r="C606" s="106"/>
      <c r="D606" s="106"/>
      <c r="E606" s="106"/>
      <c r="F606" s="106"/>
    </row>
    <row r="607" spans="3:6" s="108" customFormat="1" x14ac:dyDescent="0.3">
      <c r="C607" s="106"/>
      <c r="D607" s="106"/>
      <c r="E607" s="106"/>
      <c r="F607" s="106"/>
    </row>
    <row r="608" spans="3:6" s="108" customFormat="1" x14ac:dyDescent="0.3">
      <c r="C608" s="106"/>
      <c r="D608" s="106"/>
      <c r="E608" s="106"/>
      <c r="F608" s="106"/>
    </row>
    <row r="609" spans="3:6" s="108" customFormat="1" x14ac:dyDescent="0.3">
      <c r="C609" s="106"/>
      <c r="D609" s="106"/>
      <c r="E609" s="106"/>
      <c r="F609" s="106"/>
    </row>
    <row r="610" spans="3:6" s="108" customFormat="1" x14ac:dyDescent="0.3">
      <c r="C610" s="106"/>
      <c r="D610" s="106"/>
      <c r="E610" s="106"/>
      <c r="F610" s="106"/>
    </row>
    <row r="611" spans="3:6" s="108" customFormat="1" x14ac:dyDescent="0.3">
      <c r="C611" s="106"/>
      <c r="D611" s="106"/>
      <c r="E611" s="106"/>
      <c r="F611" s="106"/>
    </row>
    <row r="612" spans="3:6" s="108" customFormat="1" x14ac:dyDescent="0.3">
      <c r="C612" s="106"/>
      <c r="D612" s="106"/>
      <c r="E612" s="106"/>
      <c r="F612" s="106"/>
    </row>
    <row r="613" spans="3:6" s="108" customFormat="1" x14ac:dyDescent="0.3">
      <c r="C613" s="106"/>
      <c r="D613" s="106"/>
      <c r="E613" s="106"/>
      <c r="F613" s="106"/>
    </row>
    <row r="614" spans="3:6" s="108" customFormat="1" x14ac:dyDescent="0.3">
      <c r="C614" s="106"/>
      <c r="D614" s="106"/>
      <c r="E614" s="106"/>
      <c r="F614" s="106"/>
    </row>
    <row r="615" spans="3:6" s="108" customFormat="1" x14ac:dyDescent="0.3">
      <c r="C615" s="106"/>
      <c r="D615" s="106"/>
      <c r="E615" s="106"/>
      <c r="F615" s="106"/>
    </row>
    <row r="616" spans="3:6" s="108" customFormat="1" x14ac:dyDescent="0.3">
      <c r="C616" s="106"/>
      <c r="D616" s="106"/>
      <c r="E616" s="106"/>
      <c r="F616" s="106"/>
    </row>
    <row r="617" spans="3:6" s="108" customFormat="1" x14ac:dyDescent="0.3">
      <c r="C617" s="106"/>
      <c r="D617" s="106"/>
      <c r="E617" s="106"/>
      <c r="F617" s="106"/>
    </row>
    <row r="618" spans="3:6" s="108" customFormat="1" x14ac:dyDescent="0.3">
      <c r="C618" s="106"/>
      <c r="D618" s="106"/>
      <c r="E618" s="106"/>
      <c r="F618" s="106"/>
    </row>
    <row r="619" spans="3:6" s="108" customFormat="1" x14ac:dyDescent="0.3">
      <c r="C619" s="106"/>
      <c r="D619" s="106"/>
      <c r="E619" s="106"/>
      <c r="F619" s="106"/>
    </row>
    <row r="620" spans="3:6" s="108" customFormat="1" x14ac:dyDescent="0.3">
      <c r="C620" s="106"/>
      <c r="D620" s="106"/>
      <c r="E620" s="106"/>
      <c r="F620" s="106"/>
    </row>
    <row r="621" spans="3:6" s="108" customFormat="1" x14ac:dyDescent="0.3">
      <c r="C621" s="106"/>
      <c r="D621" s="106"/>
      <c r="E621" s="106"/>
      <c r="F621" s="106"/>
    </row>
    <row r="622" spans="3:6" s="108" customFormat="1" x14ac:dyDescent="0.3">
      <c r="C622" s="106"/>
      <c r="D622" s="106"/>
      <c r="E622" s="106"/>
      <c r="F622" s="106"/>
    </row>
    <row r="623" spans="3:6" s="108" customFormat="1" x14ac:dyDescent="0.3">
      <c r="C623" s="106"/>
      <c r="D623" s="106"/>
      <c r="E623" s="106"/>
      <c r="F623" s="106"/>
    </row>
    <row r="624" spans="3:6" s="108" customFormat="1" x14ac:dyDescent="0.3">
      <c r="C624" s="106"/>
      <c r="D624" s="106"/>
      <c r="E624" s="106"/>
      <c r="F624" s="106"/>
    </row>
    <row r="625" spans="3:6" s="108" customFormat="1" x14ac:dyDescent="0.3">
      <c r="C625" s="106"/>
      <c r="D625" s="106"/>
      <c r="E625" s="106"/>
      <c r="F625" s="106"/>
    </row>
    <row r="626" spans="3:6" s="108" customFormat="1" x14ac:dyDescent="0.3">
      <c r="C626" s="106"/>
      <c r="D626" s="106"/>
      <c r="E626" s="106"/>
      <c r="F626" s="106"/>
    </row>
    <row r="627" spans="3:6" s="108" customFormat="1" x14ac:dyDescent="0.3">
      <c r="C627" s="106"/>
      <c r="D627" s="106"/>
      <c r="E627" s="106"/>
      <c r="F627" s="106"/>
    </row>
    <row r="628" spans="3:6" s="108" customFormat="1" x14ac:dyDescent="0.3">
      <c r="C628" s="106"/>
      <c r="D628" s="106"/>
      <c r="E628" s="106"/>
      <c r="F628" s="106"/>
    </row>
    <row r="629" spans="3:6" s="108" customFormat="1" x14ac:dyDescent="0.3">
      <c r="C629" s="106"/>
      <c r="D629" s="106"/>
      <c r="E629" s="106"/>
      <c r="F629" s="106"/>
    </row>
    <row r="630" spans="3:6" s="108" customFormat="1" x14ac:dyDescent="0.3">
      <c r="C630" s="106"/>
      <c r="D630" s="106"/>
      <c r="E630" s="106"/>
      <c r="F630" s="106"/>
    </row>
    <row r="631" spans="3:6" s="108" customFormat="1" x14ac:dyDescent="0.3">
      <c r="C631" s="106"/>
      <c r="D631" s="106"/>
      <c r="E631" s="106"/>
      <c r="F631" s="106"/>
    </row>
    <row r="632" spans="3:6" s="108" customFormat="1" x14ac:dyDescent="0.3">
      <c r="C632" s="106"/>
      <c r="D632" s="106"/>
      <c r="E632" s="106"/>
      <c r="F632" s="106"/>
    </row>
    <row r="633" spans="3:6" s="108" customFormat="1" x14ac:dyDescent="0.3">
      <c r="C633" s="106"/>
      <c r="D633" s="106"/>
      <c r="E633" s="106"/>
      <c r="F633" s="106"/>
    </row>
    <row r="634" spans="3:6" s="108" customFormat="1" x14ac:dyDescent="0.3">
      <c r="C634" s="106"/>
      <c r="D634" s="106"/>
      <c r="E634" s="106"/>
      <c r="F634" s="106"/>
    </row>
    <row r="635" spans="3:6" s="108" customFormat="1" x14ac:dyDescent="0.3">
      <c r="C635" s="106"/>
      <c r="D635" s="106"/>
      <c r="E635" s="106"/>
      <c r="F635" s="106"/>
    </row>
    <row r="636" spans="3:6" s="108" customFormat="1" x14ac:dyDescent="0.3">
      <c r="C636" s="106"/>
      <c r="D636" s="106"/>
      <c r="E636" s="106"/>
      <c r="F636" s="106"/>
    </row>
    <row r="637" spans="3:6" s="108" customFormat="1" x14ac:dyDescent="0.3">
      <c r="C637" s="106"/>
      <c r="D637" s="106"/>
      <c r="E637" s="106"/>
      <c r="F637" s="106"/>
    </row>
    <row r="638" spans="3:6" s="108" customFormat="1" x14ac:dyDescent="0.3">
      <c r="C638" s="106"/>
      <c r="D638" s="106"/>
      <c r="E638" s="106"/>
      <c r="F638" s="106"/>
    </row>
    <row r="639" spans="3:6" s="108" customFormat="1" x14ac:dyDescent="0.3">
      <c r="C639" s="106"/>
      <c r="D639" s="106"/>
      <c r="E639" s="106"/>
      <c r="F639" s="106"/>
    </row>
    <row r="640" spans="3:6" s="108" customFormat="1" x14ac:dyDescent="0.3">
      <c r="C640" s="106"/>
      <c r="D640" s="106"/>
      <c r="E640" s="106"/>
      <c r="F640" s="106"/>
    </row>
    <row r="641" spans="3:6" s="108" customFormat="1" x14ac:dyDescent="0.3">
      <c r="C641" s="106"/>
      <c r="D641" s="106"/>
      <c r="E641" s="106"/>
      <c r="F641" s="106"/>
    </row>
    <row r="642" spans="3:6" s="108" customFormat="1" x14ac:dyDescent="0.3">
      <c r="C642" s="106"/>
      <c r="D642" s="106"/>
      <c r="E642" s="106"/>
      <c r="F642" s="106"/>
    </row>
    <row r="643" spans="3:6" s="108" customFormat="1" x14ac:dyDescent="0.3">
      <c r="C643" s="106"/>
      <c r="D643" s="106"/>
      <c r="E643" s="106"/>
      <c r="F643" s="106"/>
    </row>
    <row r="644" spans="3:6" s="108" customFormat="1" x14ac:dyDescent="0.3">
      <c r="C644" s="106"/>
      <c r="D644" s="106"/>
      <c r="E644" s="106"/>
      <c r="F644" s="106"/>
    </row>
    <row r="645" spans="3:6" s="108" customFormat="1" x14ac:dyDescent="0.3">
      <c r="C645" s="106"/>
      <c r="D645" s="106"/>
      <c r="E645" s="106"/>
      <c r="F645" s="106"/>
    </row>
    <row r="646" spans="3:6" s="108" customFormat="1" x14ac:dyDescent="0.3">
      <c r="C646" s="106"/>
      <c r="D646" s="106"/>
      <c r="E646" s="106"/>
      <c r="F646" s="106"/>
    </row>
    <row r="647" spans="3:6" s="108" customFormat="1" x14ac:dyDescent="0.3">
      <c r="C647" s="106"/>
      <c r="D647" s="106"/>
      <c r="E647" s="106"/>
      <c r="F647" s="106"/>
    </row>
    <row r="648" spans="3:6" s="108" customFormat="1" x14ac:dyDescent="0.3">
      <c r="C648" s="106"/>
      <c r="D648" s="106"/>
      <c r="E648" s="106"/>
      <c r="F648" s="106"/>
    </row>
    <row r="649" spans="3:6" s="108" customFormat="1" x14ac:dyDescent="0.3">
      <c r="C649" s="106"/>
      <c r="D649" s="106"/>
      <c r="E649" s="106"/>
      <c r="F649" s="106"/>
    </row>
    <row r="650" spans="3:6" s="108" customFormat="1" x14ac:dyDescent="0.3">
      <c r="C650" s="106"/>
      <c r="D650" s="106"/>
      <c r="E650" s="106"/>
      <c r="F650" s="106"/>
    </row>
    <row r="651" spans="3:6" s="108" customFormat="1" x14ac:dyDescent="0.3">
      <c r="C651" s="106"/>
      <c r="D651" s="106"/>
      <c r="E651" s="106"/>
      <c r="F651" s="106"/>
    </row>
    <row r="652" spans="3:6" s="108" customFormat="1" x14ac:dyDescent="0.3">
      <c r="C652" s="106"/>
      <c r="D652" s="106"/>
      <c r="E652" s="106"/>
      <c r="F652" s="106"/>
    </row>
    <row r="653" spans="3:6" s="108" customFormat="1" x14ac:dyDescent="0.3">
      <c r="C653" s="106"/>
      <c r="D653" s="106"/>
      <c r="E653" s="106"/>
      <c r="F653" s="106"/>
    </row>
    <row r="654" spans="3:6" s="108" customFormat="1" x14ac:dyDescent="0.3">
      <c r="C654" s="106"/>
      <c r="D654" s="106"/>
      <c r="E654" s="106"/>
      <c r="F654" s="106"/>
    </row>
    <row r="655" spans="3:6" s="108" customFormat="1" x14ac:dyDescent="0.3">
      <c r="C655" s="106"/>
      <c r="D655" s="106"/>
      <c r="E655" s="106"/>
      <c r="F655" s="106"/>
    </row>
    <row r="656" spans="3:6" s="108" customFormat="1" x14ac:dyDescent="0.3">
      <c r="C656" s="106"/>
      <c r="D656" s="106"/>
      <c r="E656" s="106"/>
      <c r="F656" s="106"/>
    </row>
    <row r="657" spans="3:6" s="108" customFormat="1" x14ac:dyDescent="0.3">
      <c r="C657" s="106"/>
      <c r="D657" s="106"/>
      <c r="E657" s="106"/>
      <c r="F657" s="106"/>
    </row>
    <row r="658" spans="3:6" s="108" customFormat="1" x14ac:dyDescent="0.3">
      <c r="C658" s="106"/>
      <c r="D658" s="106"/>
      <c r="E658" s="106"/>
      <c r="F658" s="106"/>
    </row>
    <row r="659" spans="3:6" s="108" customFormat="1" x14ac:dyDescent="0.3">
      <c r="C659" s="106"/>
      <c r="D659" s="106"/>
      <c r="E659" s="106"/>
      <c r="F659" s="106"/>
    </row>
    <row r="660" spans="3:6" s="108" customFormat="1" x14ac:dyDescent="0.3">
      <c r="C660" s="106"/>
      <c r="D660" s="106"/>
      <c r="E660" s="106"/>
      <c r="F660" s="106"/>
    </row>
    <row r="661" spans="3:6" s="108" customFormat="1" x14ac:dyDescent="0.3">
      <c r="C661" s="106"/>
      <c r="D661" s="106"/>
      <c r="E661" s="106"/>
      <c r="F661" s="106"/>
    </row>
    <row r="662" spans="3:6" s="108" customFormat="1" x14ac:dyDescent="0.3">
      <c r="C662" s="106"/>
      <c r="D662" s="106"/>
      <c r="E662" s="106"/>
      <c r="F662" s="106"/>
    </row>
    <row r="663" spans="3:6" s="108" customFormat="1" x14ac:dyDescent="0.3">
      <c r="C663" s="106"/>
      <c r="D663" s="106"/>
      <c r="E663" s="106"/>
      <c r="F663" s="106"/>
    </row>
    <row r="664" spans="3:6" s="108" customFormat="1" x14ac:dyDescent="0.3">
      <c r="C664" s="106"/>
      <c r="D664" s="106"/>
      <c r="E664" s="106"/>
      <c r="F664" s="106"/>
    </row>
    <row r="665" spans="3:6" s="108" customFormat="1" x14ac:dyDescent="0.3">
      <c r="C665" s="106"/>
      <c r="D665" s="106"/>
      <c r="E665" s="106"/>
      <c r="F665" s="106"/>
    </row>
    <row r="666" spans="3:6" s="108" customFormat="1" x14ac:dyDescent="0.3">
      <c r="C666" s="106"/>
      <c r="D666" s="106"/>
      <c r="E666" s="106"/>
      <c r="F666" s="106"/>
    </row>
    <row r="667" spans="3:6" s="108" customFormat="1" x14ac:dyDescent="0.3">
      <c r="C667" s="106"/>
      <c r="D667" s="106"/>
      <c r="E667" s="106"/>
      <c r="F667" s="106"/>
    </row>
    <row r="668" spans="3:6" s="108" customFormat="1" x14ac:dyDescent="0.3">
      <c r="C668" s="106"/>
      <c r="D668" s="106"/>
      <c r="E668" s="106"/>
      <c r="F668" s="106"/>
    </row>
    <row r="669" spans="3:6" s="108" customFormat="1" x14ac:dyDescent="0.3">
      <c r="C669" s="106"/>
      <c r="D669" s="106"/>
      <c r="E669" s="106"/>
      <c r="F669" s="106"/>
    </row>
    <row r="670" spans="3:6" s="108" customFormat="1" x14ac:dyDescent="0.3">
      <c r="C670" s="106"/>
      <c r="D670" s="106"/>
      <c r="E670" s="106"/>
      <c r="F670" s="106"/>
    </row>
    <row r="671" spans="3:6" s="108" customFormat="1" x14ac:dyDescent="0.3">
      <c r="C671" s="106"/>
      <c r="D671" s="106"/>
      <c r="E671" s="106"/>
      <c r="F671" s="106"/>
    </row>
    <row r="672" spans="3:6" s="108" customFormat="1" x14ac:dyDescent="0.3">
      <c r="C672" s="106"/>
      <c r="D672" s="106"/>
      <c r="E672" s="106"/>
      <c r="F672" s="106"/>
    </row>
    <row r="673" spans="3:6" s="108" customFormat="1" x14ac:dyDescent="0.3">
      <c r="C673" s="106"/>
      <c r="D673" s="106"/>
      <c r="E673" s="106"/>
      <c r="F673" s="106"/>
    </row>
    <row r="674" spans="3:6" s="108" customFormat="1" x14ac:dyDescent="0.3">
      <c r="C674" s="106"/>
      <c r="D674" s="106"/>
      <c r="E674" s="106"/>
      <c r="F674" s="106"/>
    </row>
    <row r="675" spans="3:6" s="108" customFormat="1" x14ac:dyDescent="0.3">
      <c r="C675" s="106"/>
      <c r="D675" s="106"/>
      <c r="E675" s="106"/>
      <c r="F675" s="106"/>
    </row>
    <row r="676" spans="3:6" s="108" customFormat="1" x14ac:dyDescent="0.3">
      <c r="C676" s="106"/>
      <c r="D676" s="106"/>
      <c r="E676" s="106"/>
      <c r="F676" s="106"/>
    </row>
    <row r="677" spans="3:6" s="108" customFormat="1" x14ac:dyDescent="0.3">
      <c r="C677" s="106"/>
      <c r="D677" s="106"/>
      <c r="E677" s="106"/>
      <c r="F677" s="106"/>
    </row>
    <row r="678" spans="3:6" s="108" customFormat="1" x14ac:dyDescent="0.3">
      <c r="C678" s="106"/>
      <c r="D678" s="106"/>
      <c r="E678" s="106"/>
      <c r="F678" s="106"/>
    </row>
    <row r="679" spans="3:6" s="108" customFormat="1" x14ac:dyDescent="0.3">
      <c r="C679" s="106"/>
      <c r="D679" s="106"/>
      <c r="E679" s="106"/>
      <c r="F679" s="106"/>
    </row>
    <row r="680" spans="3:6" s="108" customFormat="1" x14ac:dyDescent="0.3">
      <c r="C680" s="106"/>
      <c r="D680" s="106"/>
      <c r="E680" s="106"/>
      <c r="F680" s="106"/>
    </row>
    <row r="681" spans="3:6" s="108" customFormat="1" x14ac:dyDescent="0.3">
      <c r="C681" s="106"/>
      <c r="D681" s="106"/>
      <c r="E681" s="106"/>
      <c r="F681" s="106"/>
    </row>
    <row r="682" spans="3:6" s="108" customFormat="1" x14ac:dyDescent="0.3">
      <c r="C682" s="106"/>
      <c r="D682" s="106"/>
      <c r="E682" s="106"/>
      <c r="F682" s="106"/>
    </row>
    <row r="683" spans="3:6" s="108" customFormat="1" x14ac:dyDescent="0.3">
      <c r="C683" s="106"/>
      <c r="D683" s="106"/>
      <c r="E683" s="106"/>
      <c r="F683" s="106"/>
    </row>
    <row r="684" spans="3:6" s="108" customFormat="1" x14ac:dyDescent="0.3">
      <c r="C684" s="106"/>
      <c r="D684" s="106"/>
      <c r="E684" s="106"/>
      <c r="F684" s="106"/>
    </row>
    <row r="685" spans="3:6" s="108" customFormat="1" x14ac:dyDescent="0.3">
      <c r="C685" s="106"/>
      <c r="D685" s="106"/>
      <c r="E685" s="106"/>
      <c r="F685" s="106"/>
    </row>
    <row r="686" spans="3:6" s="108" customFormat="1" x14ac:dyDescent="0.3">
      <c r="C686" s="106"/>
      <c r="D686" s="106"/>
      <c r="E686" s="106"/>
      <c r="F686" s="106"/>
    </row>
    <row r="687" spans="3:6" s="108" customFormat="1" x14ac:dyDescent="0.3">
      <c r="C687" s="106"/>
      <c r="D687" s="106"/>
      <c r="E687" s="106"/>
      <c r="F687" s="106"/>
    </row>
    <row r="688" spans="3:6" s="108" customFormat="1" x14ac:dyDescent="0.3">
      <c r="C688" s="106"/>
      <c r="D688" s="106"/>
      <c r="E688" s="106"/>
      <c r="F688" s="106"/>
    </row>
    <row r="689" spans="3:6" s="108" customFormat="1" x14ac:dyDescent="0.3">
      <c r="C689" s="106"/>
      <c r="D689" s="106"/>
      <c r="E689" s="106"/>
      <c r="F689" s="106"/>
    </row>
    <row r="690" spans="3:6" s="108" customFormat="1" x14ac:dyDescent="0.3">
      <c r="C690" s="106"/>
      <c r="D690" s="106"/>
      <c r="E690" s="106"/>
      <c r="F690" s="106"/>
    </row>
    <row r="691" spans="3:6" s="108" customFormat="1" x14ac:dyDescent="0.3">
      <c r="C691" s="106"/>
      <c r="D691" s="106"/>
      <c r="E691" s="106"/>
      <c r="F691" s="106"/>
    </row>
    <row r="692" spans="3:6" s="108" customFormat="1" x14ac:dyDescent="0.3">
      <c r="C692" s="106"/>
      <c r="D692" s="106"/>
      <c r="E692" s="106"/>
      <c r="F692" s="106"/>
    </row>
    <row r="693" spans="3:6" s="108" customFormat="1" x14ac:dyDescent="0.3">
      <c r="C693" s="106"/>
      <c r="D693" s="106"/>
      <c r="E693" s="106"/>
      <c r="F693" s="106"/>
    </row>
    <row r="694" spans="3:6" s="108" customFormat="1" x14ac:dyDescent="0.3">
      <c r="C694" s="106"/>
      <c r="D694" s="106"/>
      <c r="E694" s="106"/>
      <c r="F694" s="106"/>
    </row>
    <row r="695" spans="3:6" s="108" customFormat="1" x14ac:dyDescent="0.3">
      <c r="C695" s="106"/>
      <c r="D695" s="106"/>
      <c r="E695" s="106"/>
      <c r="F695" s="106"/>
    </row>
    <row r="696" spans="3:6" s="108" customFormat="1" x14ac:dyDescent="0.3">
      <c r="C696" s="106"/>
      <c r="D696" s="106"/>
      <c r="E696" s="106"/>
      <c r="F696" s="106"/>
    </row>
    <row r="697" spans="3:6" s="108" customFormat="1" x14ac:dyDescent="0.3">
      <c r="C697" s="106"/>
      <c r="D697" s="106"/>
      <c r="E697" s="106"/>
      <c r="F697" s="106"/>
    </row>
    <row r="698" spans="3:6" s="108" customFormat="1" x14ac:dyDescent="0.3">
      <c r="C698" s="106"/>
      <c r="D698" s="106"/>
      <c r="E698" s="106"/>
      <c r="F698" s="106"/>
    </row>
    <row r="699" spans="3:6" s="108" customFormat="1" x14ac:dyDescent="0.3">
      <c r="C699" s="106"/>
      <c r="D699" s="106"/>
      <c r="E699" s="106"/>
      <c r="F699" s="106"/>
    </row>
    <row r="700" spans="3:6" s="108" customFormat="1" x14ac:dyDescent="0.3">
      <c r="C700" s="106"/>
      <c r="D700" s="106"/>
      <c r="E700" s="106"/>
      <c r="F700" s="106"/>
    </row>
    <row r="701" spans="3:6" s="108" customFormat="1" x14ac:dyDescent="0.3">
      <c r="C701" s="106"/>
      <c r="D701" s="106"/>
      <c r="E701" s="106"/>
      <c r="F701" s="106"/>
    </row>
    <row r="702" spans="3:6" s="108" customFormat="1" x14ac:dyDescent="0.3">
      <c r="C702" s="106"/>
      <c r="D702" s="106"/>
      <c r="E702" s="106"/>
      <c r="F702" s="106"/>
    </row>
    <row r="703" spans="3:6" s="108" customFormat="1" x14ac:dyDescent="0.3">
      <c r="C703" s="106"/>
      <c r="D703" s="106"/>
      <c r="E703" s="106"/>
      <c r="F703" s="106"/>
    </row>
    <row r="704" spans="3:6" s="108" customFormat="1" x14ac:dyDescent="0.3">
      <c r="C704" s="106"/>
      <c r="D704" s="106"/>
      <c r="E704" s="106"/>
      <c r="F704" s="106"/>
    </row>
    <row r="705" spans="3:6" s="108" customFormat="1" x14ac:dyDescent="0.3">
      <c r="C705" s="106"/>
      <c r="D705" s="106"/>
      <c r="E705" s="106"/>
      <c r="F705" s="106"/>
    </row>
    <row r="706" spans="3:6" s="108" customFormat="1" x14ac:dyDescent="0.3">
      <c r="C706" s="106"/>
      <c r="D706" s="106"/>
      <c r="E706" s="106"/>
      <c r="F706" s="106"/>
    </row>
    <row r="707" spans="3:6" s="108" customFormat="1" x14ac:dyDescent="0.3">
      <c r="C707" s="106"/>
      <c r="D707" s="106"/>
      <c r="E707" s="106"/>
      <c r="F707" s="106"/>
    </row>
    <row r="708" spans="3:6" s="108" customFormat="1" x14ac:dyDescent="0.3">
      <c r="C708" s="106"/>
      <c r="D708" s="106"/>
      <c r="E708" s="106"/>
      <c r="F708" s="106"/>
    </row>
    <row r="709" spans="3:6" s="108" customFormat="1" x14ac:dyDescent="0.3">
      <c r="C709" s="106"/>
      <c r="D709" s="106"/>
      <c r="E709" s="106"/>
      <c r="F709" s="106"/>
    </row>
    <row r="710" spans="3:6" s="108" customFormat="1" x14ac:dyDescent="0.3">
      <c r="C710" s="106"/>
      <c r="D710" s="106"/>
      <c r="E710" s="106"/>
      <c r="F710" s="106"/>
    </row>
    <row r="711" spans="3:6" s="108" customFormat="1" x14ac:dyDescent="0.3">
      <c r="C711" s="106"/>
      <c r="D711" s="106"/>
      <c r="E711" s="106"/>
      <c r="F711" s="106"/>
    </row>
    <row r="712" spans="3:6" s="108" customFormat="1" x14ac:dyDescent="0.3">
      <c r="C712" s="106"/>
      <c r="D712" s="106"/>
      <c r="E712" s="106"/>
      <c r="F712" s="106"/>
    </row>
    <row r="713" spans="3:6" s="108" customFormat="1" x14ac:dyDescent="0.3">
      <c r="C713" s="106"/>
      <c r="D713" s="106"/>
      <c r="E713" s="106"/>
      <c r="F713" s="106"/>
    </row>
    <row r="714" spans="3:6" s="108" customFormat="1" x14ac:dyDescent="0.3">
      <c r="C714" s="106"/>
      <c r="D714" s="106"/>
      <c r="E714" s="106"/>
      <c r="F714" s="106"/>
    </row>
    <row r="715" spans="3:6" s="108" customFormat="1" x14ac:dyDescent="0.3">
      <c r="C715" s="106"/>
      <c r="D715" s="106"/>
      <c r="E715" s="106"/>
      <c r="F715" s="106"/>
    </row>
    <row r="716" spans="3:6" s="108" customFormat="1" x14ac:dyDescent="0.3">
      <c r="C716" s="106"/>
      <c r="D716" s="106"/>
      <c r="E716" s="106"/>
      <c r="F716" s="106"/>
    </row>
    <row r="717" spans="3:6" s="108" customFormat="1" x14ac:dyDescent="0.3">
      <c r="C717" s="106"/>
      <c r="D717" s="106"/>
      <c r="E717" s="106"/>
      <c r="F717" s="106"/>
    </row>
    <row r="718" spans="3:6" s="108" customFormat="1" x14ac:dyDescent="0.3">
      <c r="C718" s="106"/>
      <c r="D718" s="106"/>
      <c r="E718" s="106"/>
      <c r="F718" s="106"/>
    </row>
    <row r="719" spans="3:6" s="108" customFormat="1" x14ac:dyDescent="0.3">
      <c r="C719" s="106"/>
      <c r="D719" s="106"/>
      <c r="E719" s="106"/>
      <c r="F719" s="106"/>
    </row>
    <row r="720" spans="3:6" s="108" customFormat="1" x14ac:dyDescent="0.3">
      <c r="C720" s="106"/>
      <c r="D720" s="106"/>
      <c r="E720" s="106"/>
      <c r="F720" s="106"/>
    </row>
    <row r="721" spans="1:11" s="108" customFormat="1" x14ac:dyDescent="0.3">
      <c r="C721" s="106"/>
      <c r="D721" s="106"/>
      <c r="E721" s="106"/>
      <c r="F721" s="106"/>
    </row>
    <row r="722" spans="1:11" s="108" customFormat="1" x14ac:dyDescent="0.3">
      <c r="C722" s="106"/>
      <c r="D722" s="106"/>
      <c r="E722" s="106"/>
      <c r="F722" s="106"/>
      <c r="J722" s="106"/>
      <c r="K722" s="106"/>
    </row>
    <row r="723" spans="1:11" s="108" customFormat="1" x14ac:dyDescent="0.3">
      <c r="C723" s="106"/>
      <c r="D723" s="106"/>
      <c r="E723" s="106"/>
      <c r="F723" s="106"/>
      <c r="J723" s="106"/>
      <c r="K723" s="106"/>
    </row>
    <row r="724" spans="1:11" x14ac:dyDescent="0.3">
      <c r="A724" s="108"/>
      <c r="B724" s="108"/>
      <c r="G724" s="108"/>
      <c r="H724" s="108"/>
      <c r="I724" s="108"/>
    </row>
    <row r="725" spans="1:11" x14ac:dyDescent="0.3">
      <c r="A725" s="108"/>
      <c r="B725" s="108"/>
      <c r="G725" s="108"/>
      <c r="H725" s="108"/>
      <c r="I725" s="108"/>
    </row>
    <row r="726" spans="1:11" x14ac:dyDescent="0.3">
      <c r="A726" s="108"/>
      <c r="B726" s="108"/>
      <c r="G726" s="108"/>
      <c r="H726" s="108"/>
      <c r="I726" s="108"/>
    </row>
    <row r="727" spans="1:11" x14ac:dyDescent="0.3">
      <c r="A727" s="108"/>
      <c r="B727" s="108"/>
      <c r="G727" s="108"/>
      <c r="H727" s="108"/>
      <c r="I727" s="108"/>
    </row>
    <row r="728" spans="1:11" x14ac:dyDescent="0.3">
      <c r="A728" s="108"/>
      <c r="B728" s="108"/>
      <c r="G728" s="108"/>
      <c r="H728" s="108"/>
      <c r="I728" s="108"/>
    </row>
    <row r="729" spans="1:11" x14ac:dyDescent="0.3">
      <c r="A729" s="108"/>
      <c r="B729" s="108"/>
      <c r="G729" s="108"/>
      <c r="H729" s="108"/>
      <c r="I729" s="108"/>
    </row>
    <row r="730" spans="1:11" x14ac:dyDescent="0.3">
      <c r="A730" s="108"/>
      <c r="B730" s="108"/>
      <c r="G730" s="108"/>
      <c r="H730" s="108"/>
      <c r="I730" s="108"/>
    </row>
    <row r="731" spans="1:11" x14ac:dyDescent="0.3">
      <c r="A731" s="108"/>
      <c r="B731" s="108"/>
      <c r="G731" s="108"/>
      <c r="H731" s="108"/>
      <c r="I731" s="108"/>
    </row>
    <row r="732" spans="1:11" x14ac:dyDescent="0.3">
      <c r="A732" s="108"/>
      <c r="B732" s="108"/>
      <c r="G732" s="108"/>
      <c r="H732" s="108"/>
      <c r="I732" s="108"/>
    </row>
    <row r="733" spans="1:11" x14ac:dyDescent="0.3">
      <c r="A733" s="108"/>
      <c r="B733" s="108"/>
      <c r="G733" s="108"/>
      <c r="H733" s="108"/>
      <c r="I733" s="108"/>
    </row>
    <row r="734" spans="1:11" x14ac:dyDescent="0.3">
      <c r="A734" s="108"/>
      <c r="B734" s="108"/>
      <c r="G734" s="108"/>
      <c r="H734" s="108"/>
      <c r="I734" s="108"/>
    </row>
  </sheetData>
  <sheetProtection selectLockedCells="1"/>
  <autoFilter ref="F4:F93" xr:uid="{041E5956-DF75-4C2E-AB79-0E1239EAD198}"/>
  <mergeCells count="2">
    <mergeCell ref="A1:B1"/>
    <mergeCell ref="C5:C6"/>
  </mergeCells>
  <conditionalFormatting sqref="C5 C7:C9">
    <cfRule type="cellIs" dxfId="134" priority="6" operator="equal">
      <formula>"Not Applicable"</formula>
    </cfRule>
    <cfRule type="cellIs" dxfId="133" priority="7" operator="equal">
      <formula>"Not Started"</formula>
    </cfRule>
    <cfRule type="cellIs" dxfId="132" priority="8" operator="equal">
      <formula>"Low level of progress "</formula>
    </cfRule>
    <cfRule type="cellIs" dxfId="131" priority="9" operator="equal">
      <formula>"Significant Progress"</formula>
    </cfRule>
    <cfRule type="cellIs" dxfId="130" priority="10" operator="equal">
      <formula>"Area of Excellence"</formula>
    </cfRule>
  </conditionalFormatting>
  <conditionalFormatting sqref="C10:C27">
    <cfRule type="cellIs" dxfId="129" priority="1" operator="equal">
      <formula>"Not Applicable"</formula>
    </cfRule>
    <cfRule type="cellIs" dxfId="128" priority="2" operator="equal">
      <formula>"Not Started"</formula>
    </cfRule>
    <cfRule type="cellIs" dxfId="127" priority="3" operator="equal">
      <formula>"Low level of progress "</formula>
    </cfRule>
    <cfRule type="cellIs" dxfId="126" priority="4" operator="equal">
      <formula>"Significant Progress"</formula>
    </cfRule>
    <cfRule type="cellIs" dxfId="125" priority="5" operator="equal">
      <formula>"Area of Excellence"</formula>
    </cfRule>
  </conditionalFormatting>
  <dataValidations count="2">
    <dataValidation allowBlank="1" showInputMessage="1" showErrorMessage="1" sqref="C5 C7:C22" xr:uid="{5C8CA07A-8C10-40AC-9914-A00F5B17BDC2}"/>
    <dataValidation type="list" allowBlank="1" showInputMessage="1" showErrorMessage="1" sqref="F5:F86" xr:uid="{3D67D7C7-6409-45FE-90AC-FDB930752351}">
      <formula1>Ratings_Area_of_Excellence</formula1>
    </dataValidation>
  </dataValidations>
  <hyperlinks>
    <hyperlink ref="C5" r:id="rId1" xr:uid="{8903059C-3010-4A8A-80E8-5479F6FD059C}"/>
    <hyperlink ref="C7" r:id="rId2" xr:uid="{A0087836-9705-426B-8D72-D11204FD4DA0}"/>
  </hyperlinks>
  <pageMargins left="0.7" right="0.7" top="0.75" bottom="0.75" header="0.3" footer="0.3"/>
  <pageSetup paperSize="9" scale="33" fitToWidth="0"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ece57c0-d388-4791-904e-48ee71ff25c3" xsi:nil="true"/>
    <_ip_UnifiedCompliancePolicyProperties xmlns="http://schemas.microsoft.com/sharepoint/v3" xsi:nil="true"/>
    <lcf76f155ced4ddcb4097134ff3c332f xmlns="8cc8f868-e421-49d1-8899-3fa6ddcb6e97">
      <Terms xmlns="http://schemas.microsoft.com/office/infopath/2007/PartnerControls"/>
    </lcf76f155ced4ddcb4097134ff3c332f>
    <SharedWithUsers xmlns="4ece57c0-d388-4791-904e-48ee71ff25c3">
      <UserInfo>
        <DisplayName>ABEL, Nicola (NHS NORFOLK AND WAVENEY ICB - 26A)</DisplayName>
        <AccountId>22</AccountId>
        <AccountType/>
      </UserInfo>
      <UserInfo>
        <DisplayName>HAIDER, Shimul (NHS NORFOLK AND WAVENEY ICB - 26A)</DisplayName>
        <AccountId>273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D5AC71D4B3B143971EB1179C0916FE" ma:contentTypeVersion="18" ma:contentTypeDescription="Create a new document." ma:contentTypeScope="" ma:versionID="a7a2644145e382fc14d7af332d866bff">
  <xsd:schema xmlns:xsd="http://www.w3.org/2001/XMLSchema" xmlns:xs="http://www.w3.org/2001/XMLSchema" xmlns:p="http://schemas.microsoft.com/office/2006/metadata/properties" xmlns:ns1="http://schemas.microsoft.com/sharepoint/v3" xmlns:ns2="8cc8f868-e421-49d1-8899-3fa6ddcb6e97" xmlns:ns3="4ece57c0-d388-4791-904e-48ee71ff25c3" targetNamespace="http://schemas.microsoft.com/office/2006/metadata/properties" ma:root="true" ma:fieldsID="e7e9fa9ca929de66407c3a66cd3fd219" ns1:_="" ns2:_="" ns3:_="">
    <xsd:import namespace="http://schemas.microsoft.com/sharepoint/v3"/>
    <xsd:import namespace="8cc8f868-e421-49d1-8899-3fa6ddcb6e97"/>
    <xsd:import namespace="4ece57c0-d388-4791-904e-48ee71ff25c3"/>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c8f868-e421-49d1-8899-3fa6ddcb6e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ece57c0-d388-4791-904e-48ee71ff25c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756439f-2492-4321-8ed8-5fa1ea532d9a}" ma:internalName="TaxCatchAll" ma:showField="CatchAllData" ma:web="4ece57c0-d388-4791-904e-48ee71ff25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FAF6E0-4AAF-4C14-8A6B-5C30238D46BB}">
  <ds:schemaRefs>
    <ds:schemaRef ds:uri="http://schemas.microsoft.com/office/2006/metadata/properties"/>
    <ds:schemaRef ds:uri="http://schemas.microsoft.com/office/infopath/2007/PartnerControls"/>
    <ds:schemaRef ds:uri="http://schemas.microsoft.com/sharepoint/v3"/>
    <ds:schemaRef ds:uri="4ece57c0-d388-4791-904e-48ee71ff25c3"/>
    <ds:schemaRef ds:uri="8cc8f868-e421-49d1-8899-3fa6ddcb6e97"/>
  </ds:schemaRefs>
</ds:datastoreItem>
</file>

<file path=customXml/itemProps2.xml><?xml version="1.0" encoding="utf-8"?>
<ds:datastoreItem xmlns:ds="http://schemas.openxmlformats.org/officeDocument/2006/customXml" ds:itemID="{F5D089A9-D3F2-4184-BBFF-F052C1443D08}">
  <ds:schemaRefs>
    <ds:schemaRef ds:uri="http://schemas.microsoft.com/sharepoint/v3/contenttype/forms"/>
  </ds:schemaRefs>
</ds:datastoreItem>
</file>

<file path=customXml/itemProps3.xml><?xml version="1.0" encoding="utf-8"?>
<ds:datastoreItem xmlns:ds="http://schemas.openxmlformats.org/officeDocument/2006/customXml" ds:itemID="{85526E7D-B945-479A-A9F3-2E44FCEC69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cc8f868-e421-49d1-8899-3fa6ddcb6e97"/>
    <ds:schemaRef ds:uri="4ece57c0-d388-4791-904e-48ee71ff25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Dashboard</vt:lpstr>
      <vt:lpstr>Data and Calculations</vt:lpstr>
      <vt:lpstr>JD and advertising the role</vt:lpstr>
      <vt:lpstr>Longlisting and Shortlisting</vt:lpstr>
      <vt:lpstr>Interview</vt:lpstr>
      <vt:lpstr>Decision Making</vt:lpstr>
      <vt:lpstr>Induction and Onboarding</vt:lpstr>
      <vt:lpstr>Appraisals</vt:lpstr>
      <vt:lpstr>Talent Spotting</vt:lpstr>
      <vt:lpstr>International Recruitment </vt:lpstr>
      <vt:lpstr>Culture</vt:lpstr>
      <vt:lpstr>Tagged Results</vt:lpstr>
      <vt:lpstr>Appraisals!Print_Area</vt:lpstr>
      <vt:lpstr>Culture!Print_Area</vt:lpstr>
      <vt:lpstr>Dashboard!Print_Area</vt:lpstr>
      <vt:lpstr>'Induction and Onboarding'!Print_Area</vt:lpstr>
      <vt:lpstr>'International Recruitment '!Print_Area</vt:lpstr>
      <vt:lpstr>Interview!Print_Area</vt:lpstr>
      <vt:lpstr>Introduction!Print_Area</vt:lpstr>
      <vt:lpstr>'JD and advertising the role'!Print_Area</vt:lpstr>
      <vt:lpstr>'Longlisting and Shortlisting'!Print_Area</vt:lpstr>
      <vt:lpstr>'Talent Spotting'!Print_Area</vt:lpstr>
      <vt:lpstr>Ratings_Area_of_Excellence</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Russell, David</dc:creator>
  <cp:keywords/>
  <dc:description/>
  <cp:lastModifiedBy>HAIDER, Shimul (NHS NORFOLK AND WAVENEY ICB - 26A)</cp:lastModifiedBy>
  <cp:revision/>
  <dcterms:created xsi:type="dcterms:W3CDTF">2018-01-13T12:42:55Z</dcterms:created>
  <dcterms:modified xsi:type="dcterms:W3CDTF">2023-02-15T16:14:49Z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0x01010013D5AC71D4B3B143971EB1179C0916FE</vt:lpwstr>
  </property>
  <property fmtid="{D5CDD505-2E9C-101B-9397-08002B2CF9AE}" pid="3" name="MediaServiceImageTags">
    <vt:lpwstr/>
  </property>
</Properties>
</file>