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9731B1AE-5880-417F-A4B8-F44BEA3751B7}" xr6:coauthVersionLast="47" xr6:coauthVersionMax="47" xr10:uidLastSave="{00000000-0000-0000-0000-000000000000}"/>
  <bookViews>
    <workbookView xWindow="-22800" yWindow="1275" windowWidth="21600" windowHeight="11265" xr2:uid="{00000000-000D-0000-FFFF-FFFF00000000}"/>
  </bookViews>
  <sheets>
    <sheet name="summary" sheetId="3" r:id="rId1"/>
  </sheets>
  <definedNames>
    <definedName name="_xlnm._FilterDatabase" localSheetId="0" hidden="1">summary!$A$3:$K$55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3" i="3" l="1"/>
  <c r="K44" i="3"/>
  <c r="K48" i="3"/>
  <c r="J48" i="3" s="1"/>
  <c r="I45" i="3"/>
  <c r="G45" i="3"/>
  <c r="E45" i="3"/>
  <c r="I40" i="3"/>
  <c r="G40" i="3"/>
  <c r="E40" i="3"/>
  <c r="I39" i="3"/>
  <c r="G39" i="3"/>
  <c r="E39" i="3"/>
  <c r="I38" i="3"/>
  <c r="G38" i="3"/>
  <c r="E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I20" i="3"/>
  <c r="G20" i="3"/>
  <c r="E20" i="3"/>
  <c r="I19" i="3"/>
  <c r="G19" i="3"/>
  <c r="E19" i="3"/>
  <c r="I18" i="3"/>
  <c r="G18" i="3"/>
  <c r="E18" i="3"/>
  <c r="I17" i="3"/>
  <c r="G17" i="3"/>
  <c r="E17" i="3"/>
  <c r="K16" i="3"/>
  <c r="K15" i="3"/>
  <c r="K14" i="3"/>
  <c r="K13" i="3"/>
  <c r="K12" i="3"/>
  <c r="K11" i="3"/>
  <c r="K10" i="3"/>
  <c r="K9" i="3"/>
  <c r="K8" i="3"/>
  <c r="K7" i="3"/>
  <c r="K6" i="3"/>
  <c r="K5" i="3"/>
  <c r="H48" i="3" l="1"/>
  <c r="F48" i="3"/>
  <c r="G41" i="3"/>
  <c r="H37" i="3" s="1"/>
  <c r="E41" i="3"/>
  <c r="F31" i="3" s="1"/>
  <c r="I21" i="3"/>
  <c r="J10" i="3" s="1"/>
  <c r="G21" i="3"/>
  <c r="H16" i="3" s="1"/>
  <c r="E21" i="3"/>
  <c r="F13" i="3" s="1"/>
  <c r="K18" i="3"/>
  <c r="K38" i="3"/>
  <c r="I41" i="3"/>
  <c r="H23" i="3"/>
  <c r="H38" i="3"/>
  <c r="H30" i="3"/>
  <c r="H31" i="3"/>
  <c r="H28" i="3"/>
  <c r="H32" i="3"/>
  <c r="H25" i="3"/>
  <c r="H34" i="3"/>
  <c r="H40" i="3"/>
  <c r="H35" i="3"/>
  <c r="H29" i="3"/>
  <c r="J16" i="3"/>
  <c r="H13" i="3"/>
  <c r="K39" i="3"/>
  <c r="K20" i="3"/>
  <c r="K17" i="3"/>
  <c r="K19" i="3"/>
  <c r="H39" i="3"/>
  <c r="K40" i="3"/>
  <c r="H15" i="3" l="1"/>
  <c r="H33" i="3"/>
  <c r="F8" i="3"/>
  <c r="F10" i="3"/>
  <c r="H27" i="3"/>
  <c r="F12" i="3"/>
  <c r="H26" i="3"/>
  <c r="F6" i="3"/>
  <c r="F18" i="3"/>
  <c r="J21" i="3"/>
  <c r="H24" i="3"/>
  <c r="F19" i="3"/>
  <c r="F9" i="3"/>
  <c r="H21" i="3"/>
  <c r="F20" i="3"/>
  <c r="H10" i="3"/>
  <c r="F21" i="3"/>
  <c r="F7" i="3"/>
  <c r="F40" i="3"/>
  <c r="H18" i="3"/>
  <c r="K21" i="3"/>
  <c r="F37" i="3"/>
  <c r="H14" i="3"/>
  <c r="H8" i="3"/>
  <c r="F26" i="3"/>
  <c r="H6" i="3"/>
  <c r="F28" i="3"/>
  <c r="G42" i="3"/>
  <c r="H20" i="3"/>
  <c r="F27" i="3"/>
  <c r="H11" i="3"/>
  <c r="H19" i="3"/>
  <c r="H7" i="3"/>
  <c r="F39" i="3"/>
  <c r="F24" i="3"/>
  <c r="F38" i="3"/>
  <c r="E42" i="3"/>
  <c r="H9" i="3"/>
  <c r="F33" i="3"/>
  <c r="F17" i="3"/>
  <c r="H12" i="3"/>
  <c r="H5" i="3"/>
  <c r="H17" i="3"/>
  <c r="J34" i="3"/>
  <c r="J33" i="3"/>
  <c r="J26" i="3"/>
  <c r="J24" i="3"/>
  <c r="J23" i="3"/>
  <c r="K41" i="3"/>
  <c r="J39" i="3"/>
  <c r="J38" i="3"/>
  <c r="J37" i="3"/>
  <c r="I42" i="3"/>
  <c r="J40" i="3"/>
  <c r="K42" i="3" l="1"/>
  <c r="F42" i="3" s="1"/>
  <c r="H42" i="3" l="1"/>
  <c r="J42" i="3"/>
</calcChain>
</file>

<file path=xl/sharedStrings.xml><?xml version="1.0" encoding="utf-8"?>
<sst xmlns="http://schemas.openxmlformats.org/spreadsheetml/2006/main" count="122" uniqueCount="60">
  <si>
    <t>Headcount</t>
  </si>
  <si>
    <t>WDES Banding</t>
  </si>
  <si>
    <t>Clinical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</si>
  <si>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</si>
  <si>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</si>
  <si>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</si>
  <si>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</si>
  <si>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</si>
  <si>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</si>
  <si>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</si>
  <si>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</si>
  <si>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VSM</t>
  </si>
  <si>
    <t>MGEE</t>
  </si>
  <si>
    <t>MQ00</t>
  </si>
  <si>
    <t>MQ01</t>
  </si>
  <si>
    <t>NQ01</t>
  </si>
  <si>
    <t>XR05</t>
  </si>
  <si>
    <t>Non Clinical</t>
  </si>
  <si>
    <t>Band 3</t>
  </si>
  <si>
    <t>Band 4</t>
  </si>
  <si>
    <t>WQ00</t>
  </si>
  <si>
    <t>Snapshot of data as at 31st March 2024</t>
  </si>
  <si>
    <t>Overall</t>
  </si>
  <si>
    <t>Metric</t>
  </si>
  <si>
    <t>Indicator</t>
  </si>
  <si>
    <t>Measure</t>
  </si>
  <si>
    <t>Total</t>
  </si>
  <si>
    <t>Staff in post</t>
  </si>
  <si>
    <t>Cluster 1: AfC Bands 1-4</t>
  </si>
  <si>
    <t>Auto-calculated</t>
  </si>
  <si>
    <t>Cluster 1: AfC Bands 5-7</t>
  </si>
  <si>
    <t>Cluster 1: AfC Bands 8a-8b</t>
  </si>
  <si>
    <t>Cluster 1: AfC Bands 8c-VSM</t>
  </si>
  <si>
    <t>Non Clinical Total</t>
  </si>
  <si>
    <t>Clinical Total</t>
  </si>
  <si>
    <t>Number of staff in workforce</t>
  </si>
  <si>
    <t>Recruitment</t>
  </si>
  <si>
    <t>Shortlisted</t>
  </si>
  <si>
    <t>Hired</t>
  </si>
  <si>
    <t>Likelihood of shortlisting/appointing</t>
  </si>
  <si>
    <t>Board voting membership</t>
  </si>
  <si>
    <t>Total Board Members</t>
  </si>
  <si>
    <t>of which voting board members</t>
  </si>
  <si>
    <t>non-voting board members</t>
  </si>
  <si>
    <t>of which Exec board members</t>
  </si>
  <si>
    <t>Non exec board members</t>
  </si>
  <si>
    <t>Difference (Total Board - Overall Workforce)</t>
  </si>
  <si>
    <t>Difference (Voting membership - Overall Workforce)</t>
  </si>
  <si>
    <t>Difference (Executive membership - Overall Workforce)</t>
  </si>
  <si>
    <t>Disabled staff</t>
  </si>
  <si>
    <t>Non-disabled staff</t>
  </si>
  <si>
    <t>Disability unknown or null</t>
  </si>
  <si>
    <t>% unknown/null</t>
  </si>
  <si>
    <t>Unknown/null</t>
  </si>
  <si>
    <t>% Disabled</t>
  </si>
  <si>
    <t>Non-disabled</t>
  </si>
  <si>
    <t>% Non-disabled</t>
  </si>
  <si>
    <t>Capability Process</t>
  </si>
  <si>
    <t>Likelihood of entering capability process</t>
  </si>
  <si>
    <t>Entering Capability process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</si>
</sst>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000"/>
  </numFmts>
  <fonts count="8" x14ac:knownFonts="1">
    <font>
      <sz val="11"/>
      <color theme="1"/>
      <name val="Calibri"/>
    </font>
    <font>
      <sz val="11"/>
      <color theme="1"/>
      <name val="Calibri"/>
      <family val="2"/>
    </font>
    <font>
      <b/>
      <sz val="18"/>
      <color theme="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060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14993743705557422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 style="thin">
        <color theme="0" tint="-0.1498458815271462"/>
      </right>
      <top style="thin">
        <color theme="0" tint="-0.149876400036622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764000366222"/>
      </top>
      <bottom style="thin">
        <color theme="0" tint="-0.1498458815271462"/>
      </bottom>
      <diagonal/>
    </border>
    <border>
      <left style="thin">
        <color theme="0" tint="-0.1499374370555742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/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/>
      <diagonal/>
    </border>
    <border>
      <left style="thin">
        <color theme="0" tint="-0.1498458815271462"/>
      </left>
      <right/>
      <top style="thin">
        <color theme="0" tint="-0.1498458815271462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/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double">
        <color auto="1"/>
      </top>
      <bottom style="double">
        <color auto="1"/>
      </bottom>
      <diagonal/>
    </border>
    <border>
      <left style="thin">
        <color theme="0" tint="-0.14993743705557422"/>
      </left>
      <right/>
      <top style="double">
        <color auto="1"/>
      </top>
      <bottom style="double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8458815271462"/>
      </right>
      <top style="double">
        <color indexed="64"/>
      </top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8458815271462"/>
      </right>
      <top style="double">
        <color indexed="64"/>
      </top>
      <bottom style="double">
        <color indexed="64"/>
      </bottom>
      <diagonal/>
    </border>
    <border>
      <left style="thin">
        <color theme="0" tint="-0.1498458815271462"/>
      </left>
      <right style="thin">
        <color theme="0" tint="-0.1498458815271462"/>
      </right>
      <top style="double">
        <color indexed="64"/>
      </top>
      <bottom style="double">
        <color indexed="64"/>
      </bottom>
      <diagonal/>
    </border>
    <border>
      <left style="thin">
        <color theme="0" tint="-0.1498458815271462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93743705557422"/>
      </right>
      <top style="double">
        <color indexed="64"/>
      </top>
      <bottom style="double">
        <color indexed="64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123">
    <xf numFmtId="0" fontId="0" fillId="0" borderId="0" xfId="0"/>
    <xf numFmtId="0" fontId="1" fillId="0" borderId="0" xfId="2"/>
    <xf numFmtId="0" fontId="4" fillId="3" borderId="0" xfId="2" applyFont="1" applyFill="1" applyAlignment="1">
      <alignment horizontal="center"/>
    </xf>
    <xf numFmtId="0" fontId="4" fillId="3" borderId="0" xfId="2" applyFont="1" applyFill="1"/>
    <xf numFmtId="0" fontId="4" fillId="3" borderId="0" xfId="2" applyFont="1" applyFill="1" applyAlignment="1">
      <alignment horizontal="center" wrapText="1"/>
    </xf>
    <xf numFmtId="0" fontId="4" fillId="3" borderId="1" xfId="2" applyFont="1" applyFill="1" applyBorder="1" applyAlignment="1">
      <alignment horizontal="center"/>
    </xf>
    <xf numFmtId="0" fontId="5" fillId="0" borderId="3" xfId="2" applyFont="1" applyBorder="1"/>
    <xf numFmtId="0" fontId="5" fillId="0" borderId="2" xfId="2" applyFont="1" applyBorder="1"/>
    <xf numFmtId="0" fontId="5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 wrapText="1"/>
    </xf>
    <xf numFmtId="0" fontId="1" fillId="0" borderId="5" xfId="2" applyBorder="1"/>
    <xf numFmtId="0" fontId="1" fillId="0" borderId="6" xfId="2" applyBorder="1"/>
    <xf numFmtId="1" fontId="1" fillId="0" borderId="6" xfId="2" applyNumberFormat="1" applyBorder="1" applyAlignment="1">
      <alignment horizontal="center"/>
    </xf>
    <xf numFmtId="1" fontId="1" fillId="5" borderId="6" xfId="2" applyNumberFormat="1" applyFill="1" applyBorder="1" applyAlignment="1">
      <alignment horizontal="center"/>
    </xf>
    <xf numFmtId="164" fontId="0" fillId="5" borderId="6" xfId="1" applyNumberFormat="1" applyFont="1" applyFill="1" applyBorder="1" applyAlignment="1">
      <alignment horizontal="center"/>
    </xf>
    <xf numFmtId="1" fontId="1" fillId="5" borderId="7" xfId="2" applyNumberFormat="1" applyFill="1" applyBorder="1" applyAlignment="1">
      <alignment horizontal="center"/>
    </xf>
    <xf numFmtId="164" fontId="0" fillId="5" borderId="7" xfId="1" applyNumberFormat="1" applyFont="1" applyFill="1" applyBorder="1" applyAlignment="1">
      <alignment horizontal="center"/>
    </xf>
    <xf numFmtId="0" fontId="1" fillId="0" borderId="8" xfId="2" applyBorder="1"/>
    <xf numFmtId="0" fontId="1" fillId="0" borderId="9" xfId="2" applyBorder="1"/>
    <xf numFmtId="1" fontId="1" fillId="5" borderId="9" xfId="2" applyNumberFormat="1" applyFill="1" applyBorder="1" applyAlignment="1">
      <alignment horizontal="center"/>
    </xf>
    <xf numFmtId="164" fontId="0" fillId="5" borderId="9" xfId="1" applyNumberFormat="1" applyFont="1" applyFill="1" applyBorder="1" applyAlignment="1">
      <alignment horizontal="center"/>
    </xf>
    <xf numFmtId="164" fontId="0" fillId="5" borderId="10" xfId="1" applyNumberFormat="1" applyFont="1" applyFill="1" applyBorder="1" applyAlignment="1">
      <alignment horizontal="center"/>
    </xf>
    <xf numFmtId="0" fontId="6" fillId="0" borderId="11" xfId="2" applyFont="1" applyBorder="1"/>
    <xf numFmtId="1" fontId="6" fillId="0" borderId="0" xfId="2" applyNumberFormat="1" applyFont="1" applyAlignment="1">
      <alignment horizontal="center"/>
    </xf>
    <xf numFmtId="164" fontId="6" fillId="0" borderId="0" xfId="1" applyNumberFormat="1" applyFont="1" applyFill="1" applyBorder="1" applyAlignment="1">
      <alignment horizontal="center"/>
    </xf>
    <xf numFmtId="0" fontId="1" fillId="0" borderId="12" xfId="2" applyBorder="1"/>
    <xf numFmtId="0" fontId="1" fillId="0" borderId="13" xfId="2" applyBorder="1"/>
    <xf numFmtId="1" fontId="1" fillId="0" borderId="13" xfId="2" applyNumberFormat="1" applyBorder="1" applyAlignment="1">
      <alignment horizontal="center"/>
    </xf>
    <xf numFmtId="1" fontId="1" fillId="5" borderId="13" xfId="2" applyNumberFormat="1" applyFill="1" applyBorder="1" applyAlignment="1">
      <alignment horizontal="center"/>
    </xf>
    <xf numFmtId="164" fontId="0" fillId="5" borderId="13" xfId="1" applyNumberFormat="1" applyFont="1" applyFill="1" applyBorder="1" applyAlignment="1">
      <alignment horizontal="center"/>
    </xf>
    <xf numFmtId="0" fontId="1" fillId="0" borderId="14" xfId="2" applyBorder="1"/>
    <xf numFmtId="0" fontId="1" fillId="0" borderId="15" xfId="2" applyBorder="1"/>
    <xf numFmtId="1" fontId="1" fillId="0" borderId="15" xfId="2" applyNumberFormat="1" applyBorder="1" applyAlignment="1">
      <alignment horizontal="center"/>
    </xf>
    <xf numFmtId="164" fontId="0" fillId="5" borderId="15" xfId="1" applyNumberFormat="1" applyFont="1" applyFill="1" applyBorder="1" applyAlignment="1">
      <alignment horizontal="center"/>
    </xf>
    <xf numFmtId="1" fontId="1" fillId="5" borderId="16" xfId="2" applyNumberFormat="1" applyFill="1" applyBorder="1" applyAlignment="1">
      <alignment horizontal="center"/>
    </xf>
    <xf numFmtId="1" fontId="1" fillId="5" borderId="15" xfId="2" applyNumberFormat="1" applyFill="1" applyBorder="1" applyAlignment="1">
      <alignment horizontal="center"/>
    </xf>
    <xf numFmtId="164" fontId="0" fillId="5" borderId="16" xfId="1" applyNumberFormat="1" applyFont="1" applyFill="1" applyBorder="1" applyAlignment="1">
      <alignment horizontal="center"/>
    </xf>
    <xf numFmtId="1" fontId="1" fillId="5" borderId="17" xfId="2" applyNumberFormat="1" applyFill="1" applyBorder="1" applyAlignment="1">
      <alignment horizontal="center"/>
    </xf>
    <xf numFmtId="164" fontId="0" fillId="5" borderId="17" xfId="1" applyNumberFormat="1" applyFont="1" applyFill="1" applyBorder="1" applyAlignment="1">
      <alignment horizontal="center"/>
    </xf>
    <xf numFmtId="164" fontId="0" fillId="5" borderId="18" xfId="1" applyNumberFormat="1" applyFont="1" applyFill="1" applyBorder="1" applyAlignment="1">
      <alignment horizontal="center"/>
    </xf>
    <xf numFmtId="0" fontId="1" fillId="0" borderId="23" xfId="2" applyBorder="1"/>
    <xf numFmtId="0" fontId="1" fillId="0" borderId="23" xfId="2" applyBorder="1" applyAlignment="1">
      <alignment horizontal="center"/>
    </xf>
    <xf numFmtId="0" fontId="1" fillId="0" borderId="6" xfId="2" applyBorder="1" applyAlignment="1">
      <alignment horizontal="center"/>
    </xf>
    <xf numFmtId="0" fontId="1" fillId="0" borderId="28" xfId="2" applyBorder="1"/>
    <xf numFmtId="0" fontId="7" fillId="0" borderId="6" xfId="2" applyFont="1" applyBorder="1" applyAlignment="1">
      <alignment horizontal="left" indent="1"/>
    </xf>
    <xf numFmtId="165" fontId="1" fillId="0" borderId="6" xfId="2" applyNumberFormat="1" applyBorder="1" applyAlignment="1">
      <alignment horizontal="center"/>
    </xf>
    <xf numFmtId="164" fontId="0" fillId="0" borderId="6" xfId="1" applyNumberFormat="1" applyFont="1" applyBorder="1" applyAlignment="1">
      <alignment horizontal="center"/>
    </xf>
    <xf numFmtId="0" fontId="7" fillId="0" borderId="9" xfId="2" applyFont="1" applyBorder="1" applyAlignment="1">
      <alignment horizontal="left" indent="1"/>
    </xf>
    <xf numFmtId="165" fontId="1" fillId="0" borderId="9" xfId="2" applyNumberFormat="1" applyBorder="1" applyAlignment="1">
      <alignment horizontal="center"/>
    </xf>
    <xf numFmtId="0" fontId="7" fillId="0" borderId="28" xfId="2" applyFont="1" applyBorder="1" applyAlignment="1">
      <alignment horizontal="left" indent="1"/>
    </xf>
    <xf numFmtId="0" fontId="1" fillId="0" borderId="32" xfId="2" applyBorder="1"/>
    <xf numFmtId="1" fontId="1" fillId="5" borderId="32" xfId="2" applyNumberFormat="1" applyFill="1" applyBorder="1" applyAlignment="1">
      <alignment horizontal="center"/>
    </xf>
    <xf numFmtId="164" fontId="0" fillId="5" borderId="32" xfId="1" applyNumberFormat="1" applyFont="1" applyFill="1" applyBorder="1" applyAlignment="1">
      <alignment horizontal="center"/>
    </xf>
    <xf numFmtId="164" fontId="0" fillId="5" borderId="33" xfId="1" applyNumberFormat="1" applyFont="1" applyFill="1" applyBorder="1" applyAlignment="1">
      <alignment horizontal="center"/>
    </xf>
    <xf numFmtId="0" fontId="6" fillId="0" borderId="34" xfId="2" applyFont="1" applyBorder="1"/>
    <xf numFmtId="0" fontId="1" fillId="0" borderId="34" xfId="2" applyBorder="1"/>
    <xf numFmtId="1" fontId="1" fillId="5" borderId="34" xfId="2" applyNumberFormat="1" applyFill="1" applyBorder="1" applyAlignment="1">
      <alignment horizontal="center"/>
    </xf>
    <xf numFmtId="164" fontId="1" fillId="5" borderId="34" xfId="1" applyNumberFormat="1" applyFont="1" applyFill="1" applyBorder="1" applyAlignment="1">
      <alignment horizontal="center"/>
    </xf>
    <xf numFmtId="164" fontId="1" fillId="5" borderId="35" xfId="1" applyNumberFormat="1" applyFont="1" applyFill="1" applyBorder="1" applyAlignment="1">
      <alignment horizontal="center"/>
    </xf>
    <xf numFmtId="0" fontId="1" fillId="0" borderId="36" xfId="2" applyBorder="1"/>
    <xf numFmtId="0" fontId="1" fillId="0" borderId="36" xfId="2" applyBorder="1" applyAlignment="1">
      <alignment horizontal="center"/>
    </xf>
    <xf numFmtId="0" fontId="6" fillId="0" borderId="37" xfId="2" applyFont="1" applyBorder="1"/>
    <xf numFmtId="0" fontId="1" fillId="0" borderId="35" xfId="2" applyBorder="1"/>
    <xf numFmtId="1" fontId="1" fillId="5" borderId="38" xfId="2" applyNumberFormat="1" applyFill="1" applyBorder="1" applyAlignment="1">
      <alignment horizontal="center"/>
    </xf>
    <xf numFmtId="9" fontId="1" fillId="5" borderId="39" xfId="1" applyFont="1" applyFill="1" applyBorder="1" applyAlignment="1">
      <alignment horizontal="center"/>
    </xf>
    <xf numFmtId="1" fontId="1" fillId="5" borderId="39" xfId="2" applyNumberFormat="1" applyFill="1" applyBorder="1" applyAlignment="1">
      <alignment horizontal="center"/>
    </xf>
    <xf numFmtId="9" fontId="1" fillId="5" borderId="40" xfId="1" applyFont="1" applyFill="1" applyBorder="1" applyAlignment="1">
      <alignment horizontal="center"/>
    </xf>
    <xf numFmtId="0" fontId="6" fillId="0" borderId="41" xfId="2" applyFont="1" applyBorder="1"/>
    <xf numFmtId="1" fontId="6" fillId="5" borderId="42" xfId="2" applyNumberFormat="1" applyFont="1" applyFill="1" applyBorder="1" applyAlignment="1">
      <alignment horizontal="center"/>
    </xf>
    <xf numFmtId="164" fontId="6" fillId="5" borderId="34" xfId="1" applyNumberFormat="1" applyFont="1" applyFill="1" applyBorder="1" applyAlignment="1">
      <alignment horizontal="center"/>
    </xf>
    <xf numFmtId="1" fontId="6" fillId="5" borderId="34" xfId="2" applyNumberFormat="1" applyFont="1" applyFill="1" applyBorder="1" applyAlignment="1">
      <alignment horizontal="center"/>
    </xf>
    <xf numFmtId="164" fontId="6" fillId="5" borderId="35" xfId="1" applyNumberFormat="1" applyFont="1" applyFill="1" applyBorder="1" applyAlignment="1">
      <alignment horizontal="center"/>
    </xf>
    <xf numFmtId="0" fontId="1" fillId="0" borderId="7" xfId="2" applyBorder="1" applyAlignment="1">
      <alignment horizontal="center"/>
    </xf>
    <xf numFmtId="164" fontId="0" fillId="0" borderId="7" xfId="1" applyNumberFormat="1" applyFont="1" applyBorder="1" applyAlignment="1">
      <alignment horizontal="center"/>
    </xf>
    <xf numFmtId="0" fontId="1" fillId="0" borderId="10" xfId="2" applyBorder="1" applyAlignment="1">
      <alignment horizontal="center"/>
    </xf>
    <xf numFmtId="0" fontId="1" fillId="0" borderId="7" xfId="2" applyBorder="1"/>
    <xf numFmtId="0" fontId="1" fillId="0" borderId="44" xfId="2" applyBorder="1"/>
    <xf numFmtId="0" fontId="3" fillId="2" borderId="46" xfId="2" applyFont="1" applyFill="1" applyBorder="1"/>
    <xf numFmtId="0" fontId="4" fillId="2" borderId="47" xfId="2" applyFont="1" applyFill="1" applyBorder="1" applyAlignment="1">
      <alignment horizontal="center"/>
    </xf>
    <xf numFmtId="0" fontId="5" fillId="0" borderId="46" xfId="2" applyFont="1" applyBorder="1" applyAlignment="1">
      <alignment horizontal="center"/>
    </xf>
    <xf numFmtId="1" fontId="1" fillId="5" borderId="48" xfId="2" applyNumberFormat="1" applyFill="1" applyBorder="1" applyAlignment="1">
      <alignment horizontal="center"/>
    </xf>
    <xf numFmtId="1" fontId="1" fillId="5" borderId="49" xfId="2" applyNumberFormat="1" applyFill="1" applyBorder="1" applyAlignment="1">
      <alignment horizontal="center"/>
    </xf>
    <xf numFmtId="1" fontId="1" fillId="5" borderId="50" xfId="2" applyNumberFormat="1" applyFill="1" applyBorder="1" applyAlignment="1">
      <alignment horizontal="center"/>
    </xf>
    <xf numFmtId="1" fontId="1" fillId="0" borderId="51" xfId="2" applyNumberFormat="1" applyBorder="1" applyAlignment="1">
      <alignment horizontal="center"/>
    </xf>
    <xf numFmtId="1" fontId="6" fillId="5" borderId="50" xfId="2" applyNumberFormat="1" applyFont="1" applyFill="1" applyBorder="1" applyAlignment="1">
      <alignment horizontal="center"/>
    </xf>
    <xf numFmtId="0" fontId="1" fillId="0" borderId="48" xfId="2" applyBorder="1" applyAlignment="1">
      <alignment horizontal="center"/>
    </xf>
    <xf numFmtId="0" fontId="1" fillId="0" borderId="49" xfId="2" applyBorder="1" applyAlignment="1">
      <alignment horizontal="center"/>
    </xf>
    <xf numFmtId="0" fontId="1" fillId="0" borderId="48" xfId="2" applyBorder="1"/>
    <xf numFmtId="0" fontId="1" fillId="0" borderId="52" xfId="2" applyBorder="1"/>
    <xf numFmtId="0" fontId="1" fillId="0" borderId="0" xfId="2" applyAlignment="1">
      <alignment horizontal="left"/>
    </xf>
    <xf numFmtId="0" fontId="5" fillId="4" borderId="2" xfId="2" applyFont="1" applyFill="1" applyBorder="1" applyAlignment="1">
      <alignment horizontal="left"/>
    </xf>
    <xf numFmtId="0" fontId="1" fillId="4" borderId="36" xfId="2" applyFill="1" applyBorder="1" applyAlignment="1">
      <alignment horizontal="center"/>
    </xf>
    <xf numFmtId="0" fontId="1" fillId="4" borderId="6" xfId="2" applyFill="1" applyBorder="1" applyAlignment="1">
      <alignment horizontal="center"/>
    </xf>
    <xf numFmtId="165" fontId="1" fillId="4" borderId="28" xfId="2" applyNumberFormat="1" applyFill="1" applyBorder="1" applyAlignment="1">
      <alignment horizontal="center"/>
    </xf>
    <xf numFmtId="0" fontId="1" fillId="4" borderId="23" xfId="2" applyFill="1" applyBorder="1" applyAlignment="1">
      <alignment horizontal="center"/>
    </xf>
    <xf numFmtId="0" fontId="1" fillId="4" borderId="43" xfId="2" applyFill="1" applyBorder="1" applyAlignment="1">
      <alignment horizontal="center"/>
    </xf>
    <xf numFmtId="0" fontId="1" fillId="4" borderId="7" xfId="2" applyFill="1" applyBorder="1" applyAlignment="1">
      <alignment horizontal="center"/>
    </xf>
    <xf numFmtId="0" fontId="1" fillId="4" borderId="44" xfId="2" applyFill="1" applyBorder="1" applyAlignment="1">
      <alignment horizontal="center"/>
    </xf>
    <xf numFmtId="0" fontId="1" fillId="4" borderId="45" xfId="2" applyFill="1" applyBorder="1" applyAlignment="1">
      <alignment horizontal="center"/>
    </xf>
    <xf numFmtId="0" fontId="1" fillId="4" borderId="51" xfId="2" applyFill="1" applyBorder="1" applyAlignment="1">
      <alignment horizontal="center"/>
    </xf>
    <xf numFmtId="0" fontId="1" fillId="4" borderId="48" xfId="2" applyFill="1" applyBorder="1" applyAlignment="1">
      <alignment horizontal="center"/>
    </xf>
    <xf numFmtId="165" fontId="1" fillId="4" borderId="52" xfId="2" applyNumberFormat="1" applyFill="1" applyBorder="1" applyAlignment="1">
      <alignment horizontal="center"/>
    </xf>
    <xf numFmtId="0" fontId="1" fillId="4" borderId="53" xfId="2" applyFill="1" applyBorder="1" applyAlignment="1">
      <alignment horizontal="center"/>
    </xf>
    <xf numFmtId="0" fontId="1" fillId="4" borderId="52" xfId="2" applyFill="1" applyBorder="1" applyAlignment="1">
      <alignment horizontal="center"/>
    </xf>
    <xf numFmtId="0" fontId="1" fillId="5" borderId="53" xfId="2" applyFill="1" applyBorder="1" applyAlignment="1">
      <alignment horizontal="center"/>
    </xf>
    <xf numFmtId="164" fontId="1" fillId="5" borderId="23" xfId="1" applyNumberFormat="1" applyFill="1" applyBorder="1" applyAlignment="1">
      <alignment horizontal="center"/>
    </xf>
    <xf numFmtId="165" fontId="1" fillId="5" borderId="28" xfId="2" applyNumberFormat="1" applyFill="1" applyBorder="1" applyAlignment="1">
      <alignment horizontal="center"/>
    </xf>
    <xf numFmtId="0" fontId="4" fillId="2" borderId="1" xfId="2" applyFont="1" applyFill="1" applyBorder="1" applyAlignment="1">
      <alignment horizontal="center" vertical="center"/>
    </xf>
    <xf numFmtId="0" fontId="4" fillId="2" borderId="4" xfId="2" applyFont="1" applyFill="1" applyBorder="1" applyAlignment="1">
      <alignment horizontal="center" vertical="center"/>
    </xf>
    <xf numFmtId="0" fontId="4" fillId="2" borderId="19" xfId="2" applyFont="1" applyFill="1" applyBorder="1" applyAlignment="1">
      <alignment horizontal="center" vertical="center"/>
    </xf>
    <xf numFmtId="0" fontId="5" fillId="4" borderId="29" xfId="2" applyFont="1" applyFill="1" applyBorder="1" applyAlignment="1">
      <alignment horizontal="left" vertical="center"/>
    </xf>
    <xf numFmtId="0" fontId="5" fillId="4" borderId="30" xfId="2" applyFont="1" applyFill="1" applyBorder="1" applyAlignment="1">
      <alignment horizontal="left" vertical="center"/>
    </xf>
    <xf numFmtId="0" fontId="5" fillId="4" borderId="31" xfId="2" applyFont="1" applyFill="1" applyBorder="1" applyAlignment="1">
      <alignment horizontal="left" vertical="center"/>
    </xf>
    <xf numFmtId="0" fontId="4" fillId="2" borderId="21" xfId="2" applyFont="1" applyFill="1" applyBorder="1" applyAlignment="1">
      <alignment horizontal="center" vertical="center"/>
    </xf>
    <xf numFmtId="0" fontId="4" fillId="2" borderId="24" xfId="2" applyFont="1" applyFill="1" applyBorder="1" applyAlignment="1">
      <alignment horizontal="center" vertical="center"/>
    </xf>
    <xf numFmtId="0" fontId="4" fillId="2" borderId="26" xfId="2" applyFont="1" applyFill="1" applyBorder="1" applyAlignment="1">
      <alignment horizontal="center" vertical="center"/>
    </xf>
    <xf numFmtId="0" fontId="5" fillId="4" borderId="22" xfId="2" applyFont="1" applyFill="1" applyBorder="1" applyAlignment="1">
      <alignment horizontal="left" vertical="center"/>
    </xf>
    <xf numFmtId="0" fontId="5" fillId="4" borderId="25" xfId="2" applyFont="1" applyFill="1" applyBorder="1" applyAlignment="1">
      <alignment horizontal="left" vertical="center"/>
    </xf>
    <xf numFmtId="0" fontId="5" fillId="4" borderId="27" xfId="2" applyFont="1" applyFill="1" applyBorder="1" applyAlignment="1">
      <alignment horizontal="left" vertical="center"/>
    </xf>
    <xf numFmtId="0" fontId="2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wrapText="1"/>
    </xf>
    <xf numFmtId="0" fontId="5" fillId="4" borderId="0" xfId="2" applyFont="1" applyFill="1" applyAlignment="1">
      <alignment horizontal="left" vertical="center"/>
    </xf>
    <xf numFmtId="0" fontId="5" fillId="4" borderId="20" xfId="2" applyFont="1" applyFill="1" applyBorder="1" applyAlignment="1">
      <alignment horizontal="left" vertical="center"/>
    </xf>
  </cellXfs>
  <cellStyles count="3">
    <cellStyle name="Normal" xfId="0" builtinId="0"/>
    <cellStyle name="Normal 2" xfId="2" xr:uid="{0C418521-522E-405D-860A-F8FEB7034653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9D692-4543-4814-8EAF-AA31AC86B376}">
  <dimension ref="A1:K55"/>
  <sheetViews>
    <sheetView showGridLines="0" tabSelected="1" topLeftCell="A22" zoomScale="90" zoomScaleNormal="90" workbookViewId="0">
      <selection activeCell="N43" sqref="N43"/>
    </sheetView>
  </sheetViews>
  <sheetFormatPr defaultColWidth="8.7265625" defaultRowHeight="14.5" x14ac:dyDescent="0.35"/>
  <cols>
    <col min="1" max="1" width="8.7265625" style="1"/>
    <col min="2" max="2" width="24.54296875" style="89" bestFit="1" customWidth="1"/>
    <col min="3" max="3" width="49.7265625" style="1" bestFit="1" customWidth="1"/>
    <col min="4" max="4" width="16.7265625" style="1" bestFit="1" customWidth="1"/>
    <col min="5" max="8" width="16" style="1" customWidth="1"/>
    <col min="9" max="10" width="15.453125" style="1" customWidth="1"/>
    <col min="11" max="11" width="11" style="1" customWidth="1"/>
    <col min="12" max="16384" width="8.7265625" style="1"/>
  </cols>
  <sheetData>
    <row r="1" spans="1:11" ht="23.5" x14ac:dyDescent="0.55000000000000004">
      <c r="E1" s="119" t="s">
        <v>21</v>
      </c>
      <c r="F1" s="119"/>
      <c r="G1" s="119"/>
      <c r="H1" s="119"/>
      <c r="I1" s="119"/>
      <c r="J1" s="119"/>
      <c r="K1" s="77"/>
    </row>
    <row r="2" spans="1:11" ht="22.5" customHeight="1" x14ac:dyDescent="0.35">
      <c r="E2" s="120" t="s">
        <v>49</v>
      </c>
      <c r="F2" s="120"/>
      <c r="G2" s="120" t="s">
        <v>50</v>
      </c>
      <c r="H2" s="120"/>
      <c r="I2" s="120" t="s">
        <v>51</v>
      </c>
      <c r="J2" s="120"/>
      <c r="K2" s="78" t="s">
        <v>22</v>
      </c>
    </row>
    <row r="3" spans="1:11" ht="29.5" customHeight="1" x14ac:dyDescent="0.35">
      <c r="A3" s="2" t="s">
        <v>23</v>
      </c>
      <c r="B3" s="2" t="s">
        <v>24</v>
      </c>
      <c r="C3" s="3" t="s">
        <v>1</v>
      </c>
      <c r="D3" s="3" t="s">
        <v>25</v>
      </c>
      <c r="E3" s="2" t="s">
        <v>49</v>
      </c>
      <c r="F3" s="2" t="s">
        <v>54</v>
      </c>
      <c r="G3" s="2" t="s">
        <v>55</v>
      </c>
      <c r="H3" s="2" t="s">
        <v>56</v>
      </c>
      <c r="I3" s="4" t="s">
        <v>53</v>
      </c>
      <c r="J3" s="4" t="s">
        <v>52</v>
      </c>
      <c r="K3" s="78" t="s">
        <v>26</v>
      </c>
    </row>
    <row r="4" spans="1:11" x14ac:dyDescent="0.35">
      <c r="A4" s="5"/>
      <c r="B4" s="90"/>
      <c r="C4" s="6" t="s">
        <v>17</v>
      </c>
      <c r="D4" s="7"/>
      <c r="E4" s="8"/>
      <c r="F4" s="8"/>
      <c r="G4" s="8"/>
      <c r="H4" s="8"/>
      <c r="I4" s="9"/>
      <c r="J4" s="9"/>
      <c r="K4" s="79"/>
    </row>
    <row r="5" spans="1:11" x14ac:dyDescent="0.35">
      <c r="A5" s="108">
        <v>1</v>
      </c>
      <c r="B5" s="121" t="s">
        <v>27</v>
      </c>
      <c r="C5" s="10" t="s">
        <v>18</v>
      </c>
      <c r="D5" s="11" t="s">
        <v>0</v>
      </c>
      <c r="E5" s="12">
        <v>4</v>
      </c>
      <c r="F5" s="13"/>
      <c r="G5" s="12">
        <v>48</v>
      </c>
      <c r="H5" s="14">
        <f t="shared" ref="H5:H21" si="0">G5/$G$21</f>
        <v>0.10300429184549356</v>
      </c>
      <c r="I5" s="12">
        <v>1</v>
      </c>
      <c r="J5" s="15"/>
      <c r="K5" s="80">
        <f t="shared" ref="K5:K41" si="1">SUM(E5,G5,I5)</f>
        <v>53</v>
      </c>
    </row>
    <row r="6" spans="1:11" x14ac:dyDescent="0.35">
      <c r="A6" s="108"/>
      <c r="B6" s="121"/>
      <c r="C6" s="10" t="s">
        <v>19</v>
      </c>
      <c r="D6" s="11" t="s">
        <v>0</v>
      </c>
      <c r="E6" s="12">
        <v>12</v>
      </c>
      <c r="F6" s="14">
        <f>E6/$E$21</f>
        <v>0.25</v>
      </c>
      <c r="G6" s="12">
        <v>53</v>
      </c>
      <c r="H6" s="14">
        <f t="shared" si="0"/>
        <v>0.11373390557939914</v>
      </c>
      <c r="I6" s="12">
        <v>1</v>
      </c>
      <c r="J6" s="15"/>
      <c r="K6" s="80">
        <f t="shared" si="1"/>
        <v>66</v>
      </c>
    </row>
    <row r="7" spans="1:11" x14ac:dyDescent="0.35">
      <c r="A7" s="108"/>
      <c r="B7" s="121"/>
      <c r="C7" s="10" t="s">
        <v>3</v>
      </c>
      <c r="D7" s="11" t="s">
        <v>0</v>
      </c>
      <c r="E7" s="12">
        <v>6</v>
      </c>
      <c r="F7" s="14">
        <f>E7/$E$21</f>
        <v>0.125</v>
      </c>
      <c r="G7" s="12">
        <v>61</v>
      </c>
      <c r="H7" s="14">
        <f t="shared" si="0"/>
        <v>0.13090128755364808</v>
      </c>
      <c r="I7" s="12">
        <v>2</v>
      </c>
      <c r="J7" s="15"/>
      <c r="K7" s="80">
        <f t="shared" si="1"/>
        <v>69</v>
      </c>
    </row>
    <row r="8" spans="1:11" x14ac:dyDescent="0.35">
      <c r="A8" s="108"/>
      <c r="B8" s="121"/>
      <c r="C8" s="10" t="s">
        <v>4</v>
      </c>
      <c r="D8" s="11" t="s">
        <v>0</v>
      </c>
      <c r="E8" s="12">
        <v>5</v>
      </c>
      <c r="F8" s="14">
        <f>E8/$E$21</f>
        <v>0.10416666666666667</v>
      </c>
      <c r="G8" s="12">
        <v>51</v>
      </c>
      <c r="H8" s="14">
        <f t="shared" si="0"/>
        <v>0.10944206008583691</v>
      </c>
      <c r="I8" s="12">
        <v>4</v>
      </c>
      <c r="J8" s="15"/>
      <c r="K8" s="80">
        <f t="shared" si="1"/>
        <v>60</v>
      </c>
    </row>
    <row r="9" spans="1:11" x14ac:dyDescent="0.35">
      <c r="A9" s="108"/>
      <c r="B9" s="121"/>
      <c r="C9" s="10" t="s">
        <v>5</v>
      </c>
      <c r="D9" s="11" t="s">
        <v>0</v>
      </c>
      <c r="E9" s="12">
        <v>11</v>
      </c>
      <c r="F9" s="14">
        <f>E9/$E$21</f>
        <v>0.22916666666666666</v>
      </c>
      <c r="G9" s="12">
        <v>75</v>
      </c>
      <c r="H9" s="14">
        <f t="shared" si="0"/>
        <v>0.1609442060085837</v>
      </c>
      <c r="I9" s="12">
        <v>7</v>
      </c>
      <c r="J9" s="15"/>
      <c r="K9" s="80">
        <f t="shared" si="1"/>
        <v>93</v>
      </c>
    </row>
    <row r="10" spans="1:11" x14ac:dyDescent="0.35">
      <c r="A10" s="108"/>
      <c r="B10" s="121"/>
      <c r="C10" s="10" t="s">
        <v>6</v>
      </c>
      <c r="D10" s="11" t="s">
        <v>0</v>
      </c>
      <c r="E10" s="12">
        <v>6</v>
      </c>
      <c r="F10" s="14">
        <f>E10/$E$21</f>
        <v>0.125</v>
      </c>
      <c r="G10" s="12">
        <v>67</v>
      </c>
      <c r="H10" s="14">
        <f t="shared" si="0"/>
        <v>0.14377682403433475</v>
      </c>
      <c r="I10" s="12">
        <v>3</v>
      </c>
      <c r="J10" s="16">
        <f>I10/I21</f>
        <v>0.11538461538461539</v>
      </c>
      <c r="K10" s="80">
        <f t="shared" si="1"/>
        <v>76</v>
      </c>
    </row>
    <row r="11" spans="1:11" x14ac:dyDescent="0.35">
      <c r="A11" s="108"/>
      <c r="B11" s="121"/>
      <c r="C11" s="10" t="s">
        <v>7</v>
      </c>
      <c r="D11" s="11" t="s">
        <v>0</v>
      </c>
      <c r="E11" s="12">
        <v>3</v>
      </c>
      <c r="F11" s="13"/>
      <c r="G11" s="12">
        <v>39</v>
      </c>
      <c r="H11" s="14">
        <f t="shared" si="0"/>
        <v>8.3690987124463517E-2</v>
      </c>
      <c r="I11" s="12">
        <v>1</v>
      </c>
      <c r="J11" s="15"/>
      <c r="K11" s="80">
        <f t="shared" si="1"/>
        <v>43</v>
      </c>
    </row>
    <row r="12" spans="1:11" x14ac:dyDescent="0.35">
      <c r="A12" s="108"/>
      <c r="B12" s="121"/>
      <c r="C12" s="10" t="s">
        <v>8</v>
      </c>
      <c r="D12" s="11" t="s">
        <v>0</v>
      </c>
      <c r="E12" s="12"/>
      <c r="F12" s="14">
        <f>E12/$E$21</f>
        <v>0</v>
      </c>
      <c r="G12" s="12">
        <v>36</v>
      </c>
      <c r="H12" s="14">
        <f t="shared" si="0"/>
        <v>7.7253218884120178E-2</v>
      </c>
      <c r="I12" s="12">
        <v>2</v>
      </c>
      <c r="J12" s="15"/>
      <c r="K12" s="80">
        <f t="shared" si="1"/>
        <v>38</v>
      </c>
    </row>
    <row r="13" spans="1:11" x14ac:dyDescent="0.35">
      <c r="A13" s="108"/>
      <c r="B13" s="121"/>
      <c r="C13" s="10" t="s">
        <v>9</v>
      </c>
      <c r="D13" s="11" t="s">
        <v>0</v>
      </c>
      <c r="E13" s="12"/>
      <c r="F13" s="14">
        <f>E13/$E$21</f>
        <v>0</v>
      </c>
      <c r="G13" s="12">
        <v>19</v>
      </c>
      <c r="H13" s="14">
        <f t="shared" si="0"/>
        <v>4.07725321888412E-2</v>
      </c>
      <c r="I13" s="12">
        <v>1</v>
      </c>
      <c r="J13" s="15"/>
      <c r="K13" s="80">
        <f t="shared" si="1"/>
        <v>20</v>
      </c>
    </row>
    <row r="14" spans="1:11" x14ac:dyDescent="0.35">
      <c r="A14" s="108"/>
      <c r="B14" s="121"/>
      <c r="C14" s="10" t="s">
        <v>10</v>
      </c>
      <c r="D14" s="11" t="s">
        <v>0</v>
      </c>
      <c r="E14" s="12"/>
      <c r="F14" s="13"/>
      <c r="G14" s="12">
        <v>5</v>
      </c>
      <c r="H14" s="14">
        <f t="shared" si="0"/>
        <v>1.0729613733905579E-2</v>
      </c>
      <c r="I14" s="12">
        <v>1</v>
      </c>
      <c r="J14" s="15"/>
      <c r="K14" s="80">
        <f t="shared" si="1"/>
        <v>6</v>
      </c>
    </row>
    <row r="15" spans="1:11" x14ac:dyDescent="0.35">
      <c r="A15" s="108"/>
      <c r="B15" s="121"/>
      <c r="C15" s="10" t="s">
        <v>11</v>
      </c>
      <c r="D15" s="11" t="s">
        <v>0</v>
      </c>
      <c r="E15" s="12">
        <v>1</v>
      </c>
      <c r="F15" s="13"/>
      <c r="G15" s="12">
        <v>7</v>
      </c>
      <c r="H15" s="14">
        <f t="shared" si="0"/>
        <v>1.5021459227467811E-2</v>
      </c>
      <c r="I15" s="12">
        <v>1</v>
      </c>
      <c r="J15" s="15"/>
      <c r="K15" s="80">
        <f t="shared" si="1"/>
        <v>9</v>
      </c>
    </row>
    <row r="16" spans="1:11" x14ac:dyDescent="0.35">
      <c r="A16" s="108"/>
      <c r="B16" s="121"/>
      <c r="C16" s="10" t="s">
        <v>20</v>
      </c>
      <c r="D16" s="11" t="s">
        <v>0</v>
      </c>
      <c r="E16" s="12"/>
      <c r="F16" s="13"/>
      <c r="G16" s="12">
        <v>5</v>
      </c>
      <c r="H16" s="14">
        <f t="shared" si="0"/>
        <v>1.0729613733905579E-2</v>
      </c>
      <c r="I16" s="12">
        <v>2</v>
      </c>
      <c r="J16" s="16">
        <f>I16/I21</f>
        <v>7.6923076923076927E-2</v>
      </c>
      <c r="K16" s="80">
        <f t="shared" si="1"/>
        <v>7</v>
      </c>
    </row>
    <row r="17" spans="1:11" x14ac:dyDescent="0.35">
      <c r="A17" s="108"/>
      <c r="B17" s="121"/>
      <c r="C17" s="10" t="s">
        <v>28</v>
      </c>
      <c r="D17" s="11" t="s">
        <v>29</v>
      </c>
      <c r="E17" s="13">
        <f>SUM(E5:E6)</f>
        <v>16</v>
      </c>
      <c r="F17" s="14">
        <f>E17/$E$21</f>
        <v>0.33333333333333331</v>
      </c>
      <c r="G17" s="13">
        <f>SUM(G5:G6)</f>
        <v>101</v>
      </c>
      <c r="H17" s="14">
        <f t="shared" si="0"/>
        <v>0.2167381974248927</v>
      </c>
      <c r="I17" s="13">
        <f>SUM(I5:I6)</f>
        <v>2</v>
      </c>
      <c r="J17" s="16"/>
      <c r="K17" s="80">
        <f t="shared" si="1"/>
        <v>119</v>
      </c>
    </row>
    <row r="18" spans="1:11" x14ac:dyDescent="0.35">
      <c r="A18" s="108"/>
      <c r="B18" s="121"/>
      <c r="C18" s="10" t="s">
        <v>30</v>
      </c>
      <c r="D18" s="11" t="s">
        <v>29</v>
      </c>
      <c r="E18" s="13">
        <f>SUM(E7:E9)</f>
        <v>22</v>
      </c>
      <c r="F18" s="14">
        <f>E18/$E$21</f>
        <v>0.45833333333333331</v>
      </c>
      <c r="G18" s="13">
        <f>SUM(G7:G9)</f>
        <v>187</v>
      </c>
      <c r="H18" s="14">
        <f t="shared" si="0"/>
        <v>0.40128755364806867</v>
      </c>
      <c r="I18" s="13">
        <f>SUM(I7:I9)</f>
        <v>13</v>
      </c>
      <c r="J18" s="16"/>
      <c r="K18" s="80">
        <f t="shared" si="1"/>
        <v>222</v>
      </c>
    </row>
    <row r="19" spans="1:11" x14ac:dyDescent="0.35">
      <c r="A19" s="108"/>
      <c r="B19" s="121"/>
      <c r="C19" s="17" t="s">
        <v>31</v>
      </c>
      <c r="D19" s="18" t="s">
        <v>29</v>
      </c>
      <c r="E19" s="19">
        <f>SUM(E10:E11)</f>
        <v>9</v>
      </c>
      <c r="F19" s="20">
        <f>E19/$E$21</f>
        <v>0.1875</v>
      </c>
      <c r="G19" s="19">
        <f>SUM(G10:G11)</f>
        <v>106</v>
      </c>
      <c r="H19" s="20">
        <f t="shared" si="0"/>
        <v>0.22746781115879827</v>
      </c>
      <c r="I19" s="19">
        <f>SUM(I10:I11)</f>
        <v>4</v>
      </c>
      <c r="J19" s="21"/>
      <c r="K19" s="80">
        <f t="shared" si="1"/>
        <v>119</v>
      </c>
    </row>
    <row r="20" spans="1:11" ht="15" thickBot="1" x14ac:dyDescent="0.4">
      <c r="A20" s="108"/>
      <c r="B20" s="121"/>
      <c r="C20" s="50" t="s">
        <v>32</v>
      </c>
      <c r="D20" s="50" t="s">
        <v>29</v>
      </c>
      <c r="E20" s="51">
        <f>SUM(E12:E16)</f>
        <v>1</v>
      </c>
      <c r="F20" s="52">
        <f>E20/$E$21</f>
        <v>2.0833333333333332E-2</v>
      </c>
      <c r="G20" s="51">
        <f>SUM(G12:G16)</f>
        <v>72</v>
      </c>
      <c r="H20" s="52">
        <f t="shared" si="0"/>
        <v>0.15450643776824036</v>
      </c>
      <c r="I20" s="51">
        <f>SUM(I12:I16)</f>
        <v>7</v>
      </c>
      <c r="J20" s="53"/>
      <c r="K20" s="81">
        <f t="shared" si="1"/>
        <v>80</v>
      </c>
    </row>
    <row r="21" spans="1:11" ht="15.5" thickTop="1" thickBot="1" x14ac:dyDescent="0.4">
      <c r="A21" s="108"/>
      <c r="B21" s="121"/>
      <c r="C21" s="54" t="s">
        <v>33</v>
      </c>
      <c r="D21" s="55" t="s">
        <v>29</v>
      </c>
      <c r="E21" s="56">
        <f>SUM(E17:E20)</f>
        <v>48</v>
      </c>
      <c r="F21" s="57">
        <f>E21/$E$21</f>
        <v>1</v>
      </c>
      <c r="G21" s="56">
        <f>SUM(G17:G20)</f>
        <v>466</v>
      </c>
      <c r="H21" s="57">
        <f t="shared" si="0"/>
        <v>1</v>
      </c>
      <c r="I21" s="56">
        <f>SUM(I17:I20)</f>
        <v>26</v>
      </c>
      <c r="J21" s="58">
        <f>I21/I21</f>
        <v>1</v>
      </c>
      <c r="K21" s="82">
        <f t="shared" si="1"/>
        <v>540</v>
      </c>
    </row>
    <row r="22" spans="1:11" ht="15" thickTop="1" x14ac:dyDescent="0.35">
      <c r="A22" s="108"/>
      <c r="B22" s="121"/>
      <c r="C22" s="22" t="s">
        <v>2</v>
      </c>
      <c r="E22" s="23"/>
      <c r="F22" s="24"/>
      <c r="G22" s="23"/>
      <c r="H22" s="24"/>
      <c r="I22" s="23"/>
      <c r="J22" s="24"/>
      <c r="K22" s="83"/>
    </row>
    <row r="23" spans="1:11" x14ac:dyDescent="0.35">
      <c r="A23" s="108"/>
      <c r="B23" s="121"/>
      <c r="C23" s="25" t="s">
        <v>3</v>
      </c>
      <c r="D23" s="26" t="s">
        <v>0</v>
      </c>
      <c r="E23" s="27"/>
      <c r="F23" s="28"/>
      <c r="G23" s="27">
        <v>7</v>
      </c>
      <c r="H23" s="29">
        <f t="shared" ref="H23:H40" si="2">G23/$G$41</f>
        <v>4.5751633986928102E-2</v>
      </c>
      <c r="I23" s="27">
        <v>1</v>
      </c>
      <c r="J23" s="16">
        <f>I23/$I$41</f>
        <v>0.16666666666666666</v>
      </c>
      <c r="K23" s="80">
        <f t="shared" si="1"/>
        <v>8</v>
      </c>
    </row>
    <row r="24" spans="1:11" x14ac:dyDescent="0.35">
      <c r="A24" s="108"/>
      <c r="B24" s="121"/>
      <c r="C24" s="30" t="s">
        <v>4</v>
      </c>
      <c r="D24" s="31" t="s">
        <v>0</v>
      </c>
      <c r="E24" s="32">
        <v>7</v>
      </c>
      <c r="F24" s="33">
        <f>E24/$E$41</f>
        <v>0.63636363636363635</v>
      </c>
      <c r="G24" s="32">
        <v>42</v>
      </c>
      <c r="H24" s="33">
        <f t="shared" si="2"/>
        <v>0.27450980392156865</v>
      </c>
      <c r="I24" s="32">
        <v>2</v>
      </c>
      <c r="J24" s="16">
        <f>I24/$I$41</f>
        <v>0.33333333333333331</v>
      </c>
      <c r="K24" s="80">
        <f t="shared" si="1"/>
        <v>51</v>
      </c>
    </row>
    <row r="25" spans="1:11" x14ac:dyDescent="0.35">
      <c r="A25" s="108"/>
      <c r="B25" s="121"/>
      <c r="C25" s="30" t="s">
        <v>5</v>
      </c>
      <c r="D25" s="31" t="s">
        <v>0</v>
      </c>
      <c r="E25" s="32">
        <v>1</v>
      </c>
      <c r="F25" s="33"/>
      <c r="G25" s="32">
        <v>22</v>
      </c>
      <c r="H25" s="33">
        <f t="shared" si="2"/>
        <v>0.1437908496732026</v>
      </c>
      <c r="I25" s="32"/>
      <c r="J25" s="34"/>
      <c r="K25" s="80">
        <f t="shared" si="1"/>
        <v>23</v>
      </c>
    </row>
    <row r="26" spans="1:11" x14ac:dyDescent="0.35">
      <c r="A26" s="108"/>
      <c r="B26" s="121"/>
      <c r="C26" s="30" t="s">
        <v>6</v>
      </c>
      <c r="D26" s="31" t="s">
        <v>0</v>
      </c>
      <c r="E26" s="32">
        <v>1</v>
      </c>
      <c r="F26" s="33">
        <f>E26/$E$41</f>
        <v>9.0909090909090912E-2</v>
      </c>
      <c r="G26" s="32">
        <v>23</v>
      </c>
      <c r="H26" s="33">
        <f t="shared" si="2"/>
        <v>0.15032679738562091</v>
      </c>
      <c r="I26" s="32">
        <v>1</v>
      </c>
      <c r="J26" s="16">
        <f>I26/$I$41</f>
        <v>0.16666666666666666</v>
      </c>
      <c r="K26" s="80">
        <f t="shared" si="1"/>
        <v>25</v>
      </c>
    </row>
    <row r="27" spans="1:11" x14ac:dyDescent="0.35">
      <c r="A27" s="108"/>
      <c r="B27" s="121"/>
      <c r="C27" s="30" t="s">
        <v>7</v>
      </c>
      <c r="D27" s="31" t="s">
        <v>0</v>
      </c>
      <c r="E27" s="32"/>
      <c r="F27" s="33">
        <f>E27/$E$41</f>
        <v>0</v>
      </c>
      <c r="G27" s="32">
        <v>18</v>
      </c>
      <c r="H27" s="33">
        <f t="shared" si="2"/>
        <v>0.11764705882352941</v>
      </c>
      <c r="I27" s="32"/>
      <c r="J27" s="34"/>
      <c r="K27" s="80">
        <f t="shared" si="1"/>
        <v>18</v>
      </c>
    </row>
    <row r="28" spans="1:11" x14ac:dyDescent="0.35">
      <c r="A28" s="108"/>
      <c r="B28" s="121"/>
      <c r="C28" s="30" t="s">
        <v>8</v>
      </c>
      <c r="D28" s="31" t="s">
        <v>0</v>
      </c>
      <c r="E28" s="32"/>
      <c r="F28" s="33">
        <f>E28/$E$41</f>
        <v>0</v>
      </c>
      <c r="G28" s="32">
        <v>7</v>
      </c>
      <c r="H28" s="33">
        <f t="shared" si="2"/>
        <v>4.5751633986928102E-2</v>
      </c>
      <c r="I28" s="32"/>
      <c r="J28" s="34"/>
      <c r="K28" s="80">
        <f t="shared" si="1"/>
        <v>7</v>
      </c>
    </row>
    <row r="29" spans="1:11" x14ac:dyDescent="0.35">
      <c r="A29" s="108"/>
      <c r="B29" s="121"/>
      <c r="C29" s="30" t="s">
        <v>9</v>
      </c>
      <c r="D29" s="31" t="s">
        <v>0</v>
      </c>
      <c r="E29" s="32"/>
      <c r="F29" s="35"/>
      <c r="G29" s="32">
        <v>3</v>
      </c>
      <c r="H29" s="33">
        <f t="shared" si="2"/>
        <v>1.9607843137254902E-2</v>
      </c>
      <c r="I29" s="32"/>
      <c r="J29" s="34"/>
      <c r="K29" s="80">
        <f t="shared" si="1"/>
        <v>3</v>
      </c>
    </row>
    <row r="30" spans="1:11" x14ac:dyDescent="0.35">
      <c r="A30" s="108"/>
      <c r="B30" s="121"/>
      <c r="C30" s="30" t="s">
        <v>10</v>
      </c>
      <c r="D30" s="31" t="s">
        <v>0</v>
      </c>
      <c r="E30" s="32"/>
      <c r="F30" s="35"/>
      <c r="G30" s="32">
        <v>3</v>
      </c>
      <c r="H30" s="33">
        <f t="shared" si="2"/>
        <v>1.9607843137254902E-2</v>
      </c>
      <c r="I30" s="32"/>
      <c r="J30" s="34"/>
      <c r="K30" s="80">
        <f t="shared" si="1"/>
        <v>3</v>
      </c>
    </row>
    <row r="31" spans="1:11" x14ac:dyDescent="0.35">
      <c r="A31" s="108"/>
      <c r="B31" s="121"/>
      <c r="C31" s="30" t="s">
        <v>11</v>
      </c>
      <c r="D31" s="31" t="s">
        <v>0</v>
      </c>
      <c r="E31" s="32"/>
      <c r="F31" s="33">
        <f>E31/$E$41</f>
        <v>0</v>
      </c>
      <c r="G31" s="32">
        <v>3</v>
      </c>
      <c r="H31" s="33">
        <f t="shared" si="2"/>
        <v>1.9607843137254902E-2</v>
      </c>
      <c r="I31" s="32"/>
      <c r="J31" s="34"/>
      <c r="K31" s="80">
        <f t="shared" si="1"/>
        <v>3</v>
      </c>
    </row>
    <row r="32" spans="1:11" x14ac:dyDescent="0.35">
      <c r="A32" s="108"/>
      <c r="B32" s="121"/>
      <c r="C32" s="30" t="s">
        <v>12</v>
      </c>
      <c r="D32" s="31" t="s">
        <v>0</v>
      </c>
      <c r="E32" s="32"/>
      <c r="F32" s="35"/>
      <c r="G32" s="32">
        <v>6</v>
      </c>
      <c r="H32" s="33">
        <f t="shared" si="2"/>
        <v>3.9215686274509803E-2</v>
      </c>
      <c r="I32" s="32"/>
      <c r="J32" s="36"/>
      <c r="K32" s="80">
        <f t="shared" si="1"/>
        <v>6</v>
      </c>
    </row>
    <row r="33" spans="1:11" x14ac:dyDescent="0.35">
      <c r="A33" s="108"/>
      <c r="B33" s="121"/>
      <c r="C33" s="30" t="s">
        <v>13</v>
      </c>
      <c r="D33" s="31" t="s">
        <v>0</v>
      </c>
      <c r="E33" s="32"/>
      <c r="F33" s="33">
        <f>E33/$E$41</f>
        <v>0</v>
      </c>
      <c r="G33" s="32">
        <v>2</v>
      </c>
      <c r="H33" s="33">
        <f t="shared" si="2"/>
        <v>1.3071895424836602E-2</v>
      </c>
      <c r="I33" s="32">
        <v>1</v>
      </c>
      <c r="J33" s="16">
        <f>I33/$I$41</f>
        <v>0.16666666666666666</v>
      </c>
      <c r="K33" s="80">
        <f t="shared" si="1"/>
        <v>3</v>
      </c>
    </row>
    <row r="34" spans="1:11" x14ac:dyDescent="0.35">
      <c r="A34" s="108"/>
      <c r="B34" s="121"/>
      <c r="C34" s="30" t="s">
        <v>14</v>
      </c>
      <c r="D34" s="31" t="s">
        <v>0</v>
      </c>
      <c r="E34" s="32"/>
      <c r="F34" s="35"/>
      <c r="G34" s="32">
        <v>15</v>
      </c>
      <c r="H34" s="33">
        <f t="shared" si="2"/>
        <v>9.8039215686274508E-2</v>
      </c>
      <c r="I34" s="32">
        <v>1</v>
      </c>
      <c r="J34" s="16">
        <f>I34/$I$41</f>
        <v>0.16666666666666666</v>
      </c>
      <c r="K34" s="80">
        <f t="shared" si="1"/>
        <v>16</v>
      </c>
    </row>
    <row r="35" spans="1:11" x14ac:dyDescent="0.35">
      <c r="A35" s="108"/>
      <c r="B35" s="121"/>
      <c r="C35" s="1" t="s">
        <v>15</v>
      </c>
      <c r="D35" s="31" t="s">
        <v>0</v>
      </c>
      <c r="E35" s="32">
        <v>1</v>
      </c>
      <c r="F35" s="35"/>
      <c r="G35" s="32">
        <v>2</v>
      </c>
      <c r="H35" s="33">
        <f t="shared" si="2"/>
        <v>1.3071895424836602E-2</v>
      </c>
      <c r="I35" s="32"/>
      <c r="J35" s="34"/>
      <c r="K35" s="80">
        <f t="shared" si="1"/>
        <v>3</v>
      </c>
    </row>
    <row r="36" spans="1:11" x14ac:dyDescent="0.35">
      <c r="A36" s="108"/>
      <c r="B36" s="121"/>
      <c r="C36" s="30" t="s">
        <v>16</v>
      </c>
      <c r="D36" s="31" t="s">
        <v>0</v>
      </c>
      <c r="E36" s="32">
        <v>1</v>
      </c>
      <c r="F36" s="35"/>
      <c r="G36" s="32"/>
      <c r="H36" s="33"/>
      <c r="I36" s="32"/>
      <c r="J36" s="34"/>
      <c r="K36" s="80">
        <f t="shared" si="1"/>
        <v>1</v>
      </c>
    </row>
    <row r="37" spans="1:11" x14ac:dyDescent="0.35">
      <c r="A37" s="108"/>
      <c r="B37" s="121"/>
      <c r="C37" s="10" t="s">
        <v>28</v>
      </c>
      <c r="D37" s="11" t="s">
        <v>29</v>
      </c>
      <c r="E37" s="37">
        <v>0</v>
      </c>
      <c r="F37" s="33">
        <f>E37/$E$41</f>
        <v>0</v>
      </c>
      <c r="G37" s="37">
        <v>0</v>
      </c>
      <c r="H37" s="38">
        <f t="shared" si="2"/>
        <v>0</v>
      </c>
      <c r="I37" s="37">
        <v>0</v>
      </c>
      <c r="J37" s="36">
        <f>I37/$I$41</f>
        <v>0</v>
      </c>
      <c r="K37" s="80">
        <f t="shared" si="1"/>
        <v>0</v>
      </c>
    </row>
    <row r="38" spans="1:11" x14ac:dyDescent="0.35">
      <c r="A38" s="108"/>
      <c r="B38" s="121"/>
      <c r="C38" s="10" t="s">
        <v>30</v>
      </c>
      <c r="D38" s="11" t="s">
        <v>29</v>
      </c>
      <c r="E38" s="37">
        <f>SUM(E23:E25)</f>
        <v>8</v>
      </c>
      <c r="F38" s="33">
        <f>E38/$E$41</f>
        <v>0.72727272727272729</v>
      </c>
      <c r="G38" s="37">
        <f>SUM(G23:G25)</f>
        <v>71</v>
      </c>
      <c r="H38" s="33">
        <f t="shared" si="2"/>
        <v>0.46405228758169936</v>
      </c>
      <c r="I38" s="37">
        <f>SUM(I23:I25)</f>
        <v>3</v>
      </c>
      <c r="J38" s="36">
        <f>I38/$I$41</f>
        <v>0.5</v>
      </c>
      <c r="K38" s="80">
        <f t="shared" si="1"/>
        <v>82</v>
      </c>
    </row>
    <row r="39" spans="1:11" x14ac:dyDescent="0.35">
      <c r="A39" s="108"/>
      <c r="B39" s="121"/>
      <c r="C39" s="17" t="s">
        <v>31</v>
      </c>
      <c r="D39" s="18" t="s">
        <v>29</v>
      </c>
      <c r="E39" s="37">
        <f>SUM(E26:E27)</f>
        <v>1</v>
      </c>
      <c r="F39" s="33">
        <f>E39/$E$41</f>
        <v>9.0909090909090912E-2</v>
      </c>
      <c r="G39" s="37">
        <f>SUM(G26:G27)</f>
        <v>41</v>
      </c>
      <c r="H39" s="33">
        <f t="shared" si="2"/>
        <v>0.26797385620915032</v>
      </c>
      <c r="I39" s="37">
        <f>SUM(I26:I27)</f>
        <v>1</v>
      </c>
      <c r="J39" s="36">
        <f>I39/$I$41</f>
        <v>0.16666666666666666</v>
      </c>
      <c r="K39" s="80">
        <f t="shared" si="1"/>
        <v>43</v>
      </c>
    </row>
    <row r="40" spans="1:11" ht="15" thickBot="1" x14ac:dyDescent="0.4">
      <c r="A40" s="108"/>
      <c r="B40" s="121"/>
      <c r="C40" s="50" t="s">
        <v>32</v>
      </c>
      <c r="D40" s="50" t="s">
        <v>29</v>
      </c>
      <c r="E40" s="37">
        <f>SUM(E28:E36)</f>
        <v>2</v>
      </c>
      <c r="F40" s="38">
        <f>E40/$E$41</f>
        <v>0.18181818181818182</v>
      </c>
      <c r="G40" s="37">
        <f>SUM(G28:G36)</f>
        <v>41</v>
      </c>
      <c r="H40" s="38">
        <f t="shared" si="2"/>
        <v>0.26797385620915032</v>
      </c>
      <c r="I40" s="37">
        <f>SUM(I28:I36)</f>
        <v>2</v>
      </c>
      <c r="J40" s="39">
        <f>I40/$I$41</f>
        <v>0.33333333333333331</v>
      </c>
      <c r="K40" s="81">
        <f t="shared" si="1"/>
        <v>45</v>
      </c>
    </row>
    <row r="41" spans="1:11" ht="15.5" thickTop="1" thickBot="1" x14ac:dyDescent="0.4">
      <c r="A41" s="108"/>
      <c r="B41" s="121"/>
      <c r="C41" s="61" t="s">
        <v>34</v>
      </c>
      <c r="D41" s="62" t="s">
        <v>29</v>
      </c>
      <c r="E41" s="63">
        <f>SUM(E37:E40)</f>
        <v>11</v>
      </c>
      <c r="F41" s="64">
        <v>1</v>
      </c>
      <c r="G41" s="65">
        <f>SUM(G37:G40)</f>
        <v>153</v>
      </c>
      <c r="H41" s="64">
        <v>1</v>
      </c>
      <c r="I41" s="65">
        <f>SUM(I37:I40)</f>
        <v>6</v>
      </c>
      <c r="J41" s="66">
        <v>1</v>
      </c>
      <c r="K41" s="82">
        <f t="shared" si="1"/>
        <v>170</v>
      </c>
    </row>
    <row r="42" spans="1:11" ht="15.5" thickTop="1" thickBot="1" x14ac:dyDescent="0.4">
      <c r="A42" s="109"/>
      <c r="B42" s="122"/>
      <c r="C42" s="67" t="s">
        <v>35</v>
      </c>
      <c r="D42" s="67" t="s">
        <v>29</v>
      </c>
      <c r="E42" s="68">
        <f>E21+E41</f>
        <v>59</v>
      </c>
      <c r="F42" s="69">
        <f>E42/$K$42</f>
        <v>8.3098591549295775E-2</v>
      </c>
      <c r="G42" s="70">
        <f>G21+G41</f>
        <v>619</v>
      </c>
      <c r="H42" s="69">
        <f>G42/$K$42</f>
        <v>0.87183098591549291</v>
      </c>
      <c r="I42" s="70">
        <f>I21+I41</f>
        <v>32</v>
      </c>
      <c r="J42" s="71">
        <f>I42/$K$42</f>
        <v>4.507042253521127E-2</v>
      </c>
      <c r="K42" s="84">
        <f>K21+K41</f>
        <v>710</v>
      </c>
    </row>
    <row r="43" spans="1:11" ht="14.15" customHeight="1" thickTop="1" x14ac:dyDescent="0.35">
      <c r="A43" s="113">
        <v>2</v>
      </c>
      <c r="B43" s="116" t="s">
        <v>36</v>
      </c>
      <c r="C43" s="59" t="s">
        <v>37</v>
      </c>
      <c r="D43" s="59" t="s">
        <v>0</v>
      </c>
      <c r="E43" s="60">
        <v>30</v>
      </c>
      <c r="F43" s="91"/>
      <c r="G43" s="60">
        <v>157</v>
      </c>
      <c r="H43" s="91"/>
      <c r="I43" s="60">
        <v>13</v>
      </c>
      <c r="J43" s="95"/>
      <c r="K43" s="99">
        <f>SUM(E43:J43)</f>
        <v>200</v>
      </c>
    </row>
    <row r="44" spans="1:11" ht="14.15" customHeight="1" x14ac:dyDescent="0.35">
      <c r="A44" s="114"/>
      <c r="B44" s="117"/>
      <c r="C44" s="11" t="s">
        <v>38</v>
      </c>
      <c r="D44" s="11" t="s">
        <v>0</v>
      </c>
      <c r="E44" s="42">
        <v>15</v>
      </c>
      <c r="F44" s="92"/>
      <c r="G44" s="42">
        <v>67</v>
      </c>
      <c r="H44" s="92"/>
      <c r="I44" s="42">
        <v>8</v>
      </c>
      <c r="J44" s="96"/>
      <c r="K44" s="100">
        <f>SUM(E44:J44)</f>
        <v>90</v>
      </c>
    </row>
    <row r="45" spans="1:11" ht="14.15" customHeight="1" x14ac:dyDescent="0.35">
      <c r="A45" s="115"/>
      <c r="B45" s="118"/>
      <c r="C45" s="43" t="s">
        <v>39</v>
      </c>
      <c r="D45" s="43" t="s">
        <v>29</v>
      </c>
      <c r="E45" s="106">
        <f>E44/E43</f>
        <v>0.5</v>
      </c>
      <c r="F45" s="93"/>
      <c r="G45" s="106">
        <f>G44/G43</f>
        <v>0.42675159235668791</v>
      </c>
      <c r="H45" s="93"/>
      <c r="I45" s="106">
        <f>I44/I43</f>
        <v>0.61538461538461542</v>
      </c>
      <c r="J45" s="97"/>
      <c r="K45" s="101"/>
    </row>
    <row r="46" spans="1:11" ht="14.15" customHeight="1" x14ac:dyDescent="0.35">
      <c r="A46" s="113">
        <v>3</v>
      </c>
      <c r="B46" s="116" t="s">
        <v>57</v>
      </c>
      <c r="C46" s="40" t="s">
        <v>59</v>
      </c>
      <c r="D46" s="40" t="s">
        <v>0</v>
      </c>
      <c r="E46" s="41">
        <v>0</v>
      </c>
      <c r="F46" s="94"/>
      <c r="G46" s="41">
        <v>0</v>
      </c>
      <c r="H46" s="94"/>
      <c r="I46" s="41">
        <v>0</v>
      </c>
      <c r="J46" s="98"/>
      <c r="K46" s="102"/>
    </row>
    <row r="47" spans="1:11" ht="14.15" customHeight="1" x14ac:dyDescent="0.35">
      <c r="A47" s="115"/>
      <c r="B47" s="118"/>
      <c r="C47" s="43" t="s">
        <v>58</v>
      </c>
      <c r="D47" s="43" t="s">
        <v>29</v>
      </c>
      <c r="E47" s="106">
        <v>0</v>
      </c>
      <c r="F47" s="93"/>
      <c r="G47" s="106">
        <v>0</v>
      </c>
      <c r="H47" s="93"/>
      <c r="I47" s="106">
        <v>0</v>
      </c>
      <c r="J47" s="97"/>
      <c r="K47" s="103"/>
    </row>
    <row r="48" spans="1:11" x14ac:dyDescent="0.35">
      <c r="A48" s="107">
        <v>5</v>
      </c>
      <c r="B48" s="110" t="s">
        <v>40</v>
      </c>
      <c r="C48" s="40" t="s">
        <v>41</v>
      </c>
      <c r="D48" s="40" t="s">
        <v>0</v>
      </c>
      <c r="E48" s="41">
        <v>1</v>
      </c>
      <c r="F48" s="105">
        <f>E48/$K$48</f>
        <v>7.6923076923076927E-2</v>
      </c>
      <c r="G48" s="41">
        <v>11</v>
      </c>
      <c r="H48" s="105">
        <f>G48/$K$48</f>
        <v>0.84615384615384615</v>
      </c>
      <c r="I48" s="41">
        <v>1</v>
      </c>
      <c r="J48" s="105">
        <f>I48/$K$48</f>
        <v>7.6923076923076927E-2</v>
      </c>
      <c r="K48" s="104">
        <f>SUM(E48,G48,I48)</f>
        <v>13</v>
      </c>
    </row>
    <row r="49" spans="1:11" x14ac:dyDescent="0.35">
      <c r="A49" s="108"/>
      <c r="B49" s="111"/>
      <c r="C49" s="44" t="s">
        <v>42</v>
      </c>
      <c r="D49" s="11" t="s">
        <v>0</v>
      </c>
      <c r="E49" s="45"/>
      <c r="F49" s="45"/>
      <c r="G49" s="45"/>
      <c r="H49" s="45"/>
      <c r="I49" s="45"/>
      <c r="J49" s="72"/>
      <c r="K49" s="85"/>
    </row>
    <row r="50" spans="1:11" x14ac:dyDescent="0.35">
      <c r="A50" s="108"/>
      <c r="B50" s="111"/>
      <c r="C50" s="44" t="s">
        <v>43</v>
      </c>
      <c r="D50" s="11" t="s">
        <v>29</v>
      </c>
      <c r="E50" s="42"/>
      <c r="F50" s="46"/>
      <c r="G50" s="42"/>
      <c r="H50" s="46"/>
      <c r="I50" s="42"/>
      <c r="J50" s="73"/>
      <c r="K50" s="85"/>
    </row>
    <row r="51" spans="1:11" x14ac:dyDescent="0.35">
      <c r="A51" s="108"/>
      <c r="B51" s="111"/>
      <c r="C51" s="44" t="s">
        <v>44</v>
      </c>
      <c r="D51" s="11" t="s">
        <v>0</v>
      </c>
      <c r="E51" s="45"/>
      <c r="F51" s="45"/>
      <c r="G51" s="45"/>
      <c r="H51" s="45"/>
      <c r="I51" s="45"/>
      <c r="J51" s="72"/>
      <c r="K51" s="85"/>
    </row>
    <row r="52" spans="1:11" x14ac:dyDescent="0.35">
      <c r="A52" s="108"/>
      <c r="B52" s="111"/>
      <c r="C52" s="47" t="s">
        <v>45</v>
      </c>
      <c r="D52" s="18" t="s">
        <v>29</v>
      </c>
      <c r="E52" s="48"/>
      <c r="F52" s="48"/>
      <c r="G52" s="48"/>
      <c r="H52" s="48"/>
      <c r="I52" s="48"/>
      <c r="J52" s="74"/>
      <c r="K52" s="86"/>
    </row>
    <row r="53" spans="1:11" x14ac:dyDescent="0.35">
      <c r="A53" s="108"/>
      <c r="B53" s="111"/>
      <c r="C53" s="44" t="s">
        <v>46</v>
      </c>
      <c r="D53" s="11" t="s">
        <v>29</v>
      </c>
      <c r="E53" s="11"/>
      <c r="F53" s="11"/>
      <c r="G53" s="11"/>
      <c r="H53" s="11"/>
      <c r="I53" s="11"/>
      <c r="J53" s="75"/>
      <c r="K53" s="87"/>
    </row>
    <row r="54" spans="1:11" x14ac:dyDescent="0.35">
      <c r="A54" s="108"/>
      <c r="B54" s="111"/>
      <c r="C54" s="44" t="s">
        <v>47</v>
      </c>
      <c r="D54" s="11" t="s">
        <v>29</v>
      </c>
      <c r="E54" s="11"/>
      <c r="F54" s="11"/>
      <c r="G54" s="11"/>
      <c r="H54" s="11"/>
      <c r="I54" s="11"/>
      <c r="J54" s="75"/>
      <c r="K54" s="87"/>
    </row>
    <row r="55" spans="1:11" x14ac:dyDescent="0.35">
      <c r="A55" s="109"/>
      <c r="B55" s="112"/>
      <c r="C55" s="49" t="s">
        <v>48</v>
      </c>
      <c r="D55" s="43" t="s">
        <v>29</v>
      </c>
      <c r="E55" s="43"/>
      <c r="F55" s="43"/>
      <c r="G55" s="43"/>
      <c r="H55" s="43"/>
      <c r="I55" s="43"/>
      <c r="J55" s="76"/>
      <c r="K55" s="88"/>
    </row>
  </sheetData>
  <mergeCells count="12">
    <mergeCell ref="E1:J1"/>
    <mergeCell ref="E2:F2"/>
    <mergeCell ref="G2:H2"/>
    <mergeCell ref="I2:J2"/>
    <mergeCell ref="A5:A42"/>
    <mergeCell ref="B5:B42"/>
    <mergeCell ref="A48:A55"/>
    <mergeCell ref="B48:B55"/>
    <mergeCell ref="A43:A45"/>
    <mergeCell ref="B43:B45"/>
    <mergeCell ref="A46:A47"/>
    <mergeCell ref="B46:B47"/>
  </mergeCells>
  <pageMargins left="0.7" right="0.7" top="0.75" bottom="0.75" header="0.3" footer="0.3"/>
  <ignoredErrors>
    <ignoredError sqref="F17:F21 H17:H21 H38:H42 F38:F42 J4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7506b12a-918e-450b-82fc-492306352f8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FFA8731E229E40B7BB37791073EB1C" ma:contentTypeVersion="16" ma:contentTypeDescription="Create a new document." ma:contentTypeScope="" ma:versionID="57546d26d26b008ee649b4217369b311">
  <xsd:schema xmlns:xsd="http://www.w3.org/2001/XMLSchema" xmlns:xs="http://www.w3.org/2001/XMLSchema" xmlns:p="http://schemas.microsoft.com/office/2006/metadata/properties" xmlns:ns1="http://schemas.microsoft.com/sharepoint/v3" xmlns:ns2="7506b12a-918e-450b-82fc-492306352f81" xmlns:ns3="a7c0555e-6b49-49ac-ab32-441e1d48ab51" targetNamespace="http://schemas.microsoft.com/office/2006/metadata/properties" ma:root="true" ma:fieldsID="135849b24f2a9af0e00acbfc01dd4bc5" ns1:_="" ns2:_="" ns3:_="">
    <xsd:import namespace="http://schemas.microsoft.com/sharepoint/v3"/>
    <xsd:import namespace="7506b12a-918e-450b-82fc-492306352f81"/>
    <xsd:import namespace="a7c0555e-6b49-49ac-ab32-441e1d48ab51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06b12a-918e-450b-82fc-492306352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c0555e-6b49-49ac-ab32-441e1d48ab5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E2D560-69E5-4CA0-BD54-D4324F916EF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d87aa95-be7c-43bb-a99b-01ec21e2067d"/>
    <ds:schemaRef ds:uri="7506b12a-918e-450b-82fc-492306352f81"/>
  </ds:schemaRefs>
</ds:datastoreItem>
</file>

<file path=customXml/itemProps2.xml><?xml version="1.0" encoding="utf-8"?>
<ds:datastoreItem xmlns:ds="http://schemas.openxmlformats.org/officeDocument/2006/customXml" ds:itemID="{B1E463F9-D8D7-4235-9395-37D2FC4D09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506b12a-918e-450b-82fc-492306352f81"/>
    <ds:schemaRef ds:uri="a7c0555e-6b49-49ac-ab32-441e1d48ab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AD222C-701D-4019-8286-780ACAF1D09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2025-01-30T15:50:25Z</dcterms:created>
  <dcterms:modified xsi:type="dcterms:W3CDTF">2025-03-28T09:28:53Z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0x010100F4FFA8731E229E40B7BB37791073EB1C</vt:lpwstr>
  </property>
  <property fmtid="{D5CDD505-2E9C-101B-9397-08002B2CF9AE}" pid="3" name="MediaServiceImageTags">
    <vt:lpwstr/>
  </property>
</Properties>
</file>