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filterPrivacy="1" defaultThemeVersion="124226"/>
  <xr:revisionPtr revIDLastSave="358" documentId="8_{F745FC6E-1F94-4802-9615-E6999F304EF8}" xr6:coauthVersionLast="47" xr6:coauthVersionMax="47" xr10:uidLastSave="{8D04E12F-1015-4ED8-B3AE-600E7209D301}"/>
  <bookViews>
    <workbookView xWindow="-28920" yWindow="-60" windowWidth="29040" windowHeight="15840" xr2:uid="{00000000-000D-0000-FFFF-FFFF00000000}"/>
  </bookViews>
  <sheets>
    <sheet name="summary" sheetId="3" r:id="rId1"/>
    <sheet name="Pay grade" sheetId="1" r:id="rId2"/>
    <sheet name="recruitment" sheetId="4" r:id="rId3"/>
    <sheet name="capability" sheetId="5" r:id="rId4"/>
    <sheet name="board" sheetId="6" r:id="rId5"/>
  </sheets>
  <definedNames>
    <definedName name="_xlnm._FilterDatabase" localSheetId="0" hidden="1">summary!$A$3:$K$56</definedName>
  </definedNames>
  <calcPr calcId="191029"/>
  <pivotCaches>
    <pivotCache cacheId="5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3" l="1"/>
  <c r="I19" i="3"/>
  <c r="G19" i="3"/>
  <c r="E19" i="3"/>
  <c r="K49" i="3"/>
  <c r="J49" i="3" s="1"/>
  <c r="I46" i="3"/>
  <c r="G46" i="3"/>
  <c r="E46" i="3"/>
  <c r="I41" i="3"/>
  <c r="G41" i="3"/>
  <c r="E41" i="3"/>
  <c r="I40" i="3"/>
  <c r="G40" i="3"/>
  <c r="E40" i="3"/>
  <c r="I39" i="3"/>
  <c r="G39" i="3"/>
  <c r="E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I22" i="3"/>
  <c r="G22" i="3"/>
  <c r="E22" i="3"/>
  <c r="I21" i="3"/>
  <c r="G21" i="3"/>
  <c r="E21" i="3"/>
  <c r="I20" i="3"/>
  <c r="G20" i="3"/>
  <c r="E20" i="3"/>
  <c r="K18" i="3"/>
  <c r="K17" i="3"/>
  <c r="K15" i="3"/>
  <c r="K14" i="3"/>
  <c r="K13" i="3"/>
  <c r="K12" i="3"/>
  <c r="K11" i="3"/>
  <c r="K10" i="3"/>
  <c r="K9" i="3"/>
  <c r="K8" i="3"/>
  <c r="K7" i="3"/>
  <c r="K6" i="3"/>
  <c r="H49" i="3" l="1"/>
  <c r="F49" i="3"/>
  <c r="G42" i="3"/>
  <c r="H38" i="3" s="1"/>
  <c r="E42" i="3"/>
  <c r="F33" i="3" s="1"/>
  <c r="I23" i="3"/>
  <c r="J11" i="3" s="1"/>
  <c r="G23" i="3"/>
  <c r="H18" i="3" s="1"/>
  <c r="E23" i="3"/>
  <c r="F14" i="3" s="1"/>
  <c r="K20" i="3"/>
  <c r="K39" i="3"/>
  <c r="I42" i="3"/>
  <c r="K40" i="3"/>
  <c r="K22" i="3"/>
  <c r="K19" i="3"/>
  <c r="K21" i="3"/>
  <c r="K41" i="3"/>
  <c r="H36" i="3" l="1"/>
  <c r="H25" i="3"/>
  <c r="H41" i="3"/>
  <c r="H34" i="3"/>
  <c r="H30" i="3"/>
  <c r="H40" i="3"/>
  <c r="H27" i="3"/>
  <c r="H33" i="3"/>
  <c r="H31" i="3"/>
  <c r="H32" i="3"/>
  <c r="H39" i="3"/>
  <c r="J18" i="3"/>
  <c r="H14" i="3"/>
  <c r="H17" i="3"/>
  <c r="H35" i="3"/>
  <c r="F9" i="3"/>
  <c r="F11" i="3"/>
  <c r="H29" i="3"/>
  <c r="F13" i="3"/>
  <c r="H28" i="3"/>
  <c r="F7" i="3"/>
  <c r="F20" i="3"/>
  <c r="J23" i="3"/>
  <c r="H26" i="3"/>
  <c r="F21" i="3"/>
  <c r="F10" i="3"/>
  <c r="H23" i="3"/>
  <c r="F22" i="3"/>
  <c r="H11" i="3"/>
  <c r="F23" i="3"/>
  <c r="F8" i="3"/>
  <c r="F41" i="3"/>
  <c r="H20" i="3"/>
  <c r="K23" i="3"/>
  <c r="F38" i="3"/>
  <c r="H15" i="3"/>
  <c r="H9" i="3"/>
  <c r="F28" i="3"/>
  <c r="H7" i="3"/>
  <c r="F30" i="3"/>
  <c r="G43" i="3"/>
  <c r="H22" i="3"/>
  <c r="F29" i="3"/>
  <c r="H12" i="3"/>
  <c r="H21" i="3"/>
  <c r="H8" i="3"/>
  <c r="F40" i="3"/>
  <c r="F26" i="3"/>
  <c r="F39" i="3"/>
  <c r="E43" i="3"/>
  <c r="H10" i="3"/>
  <c r="F35" i="3"/>
  <c r="F19" i="3"/>
  <c r="H13" i="3"/>
  <c r="H6" i="3"/>
  <c r="H19" i="3"/>
  <c r="J35" i="3"/>
  <c r="J28" i="3"/>
  <c r="J26" i="3"/>
  <c r="J25" i="3"/>
  <c r="K42" i="3"/>
  <c r="J40" i="3"/>
  <c r="J39" i="3"/>
  <c r="J38" i="3"/>
  <c r="I43" i="3"/>
  <c r="J41" i="3"/>
  <c r="K43" i="3" l="1"/>
  <c r="F43" i="3" l="1"/>
  <c r="G54" i="3"/>
  <c r="I54" i="3"/>
  <c r="E54" i="3"/>
  <c r="H43" i="3"/>
  <c r="J43" i="3"/>
</calcChain>
</file>

<file path=xl/sharedStrings.xml><?xml version="1.0" encoding="utf-8"?>
<sst xmlns="http://schemas.openxmlformats.org/spreadsheetml/2006/main" count="386" uniqueCount="77">
  <si>
    <t>Headcount</t>
  </si>
  <si>
    <t>Clinical / Non-Clinical</t>
  </si>
  <si>
    <t>WDES Banding</t>
  </si>
  <si>
    <t>No</t>
  </si>
  <si>
    <t>Not Declared</t>
  </si>
  <si>
    <t>Prefer Not To Answer</t>
  </si>
  <si>
    <t>Unspecified</t>
  </si>
  <si>
    <t>Yes</t>
  </si>
  <si>
    <t>Clinical</t>
  </si>
  <si>
    <t>Band 5</t>
  </si>
  <si>
    <t>Band 6</t>
  </si>
  <si>
    <t>Band 7</t>
  </si>
  <si>
    <t>Band 8a</t>
  </si>
  <si>
    <t>Band 8b</t>
  </si>
  <si>
    <t>Band 8c</t>
  </si>
  <si>
    <t>Band 8d</t>
  </si>
  <si>
    <t>Band 9</t>
  </si>
  <si>
    <t>VSM</t>
  </si>
  <si>
    <t>MGEE</t>
  </si>
  <si>
    <t>MQ00</t>
  </si>
  <si>
    <t>MQ01</t>
  </si>
  <si>
    <t>XR05</t>
  </si>
  <si>
    <t>Non Clinical</t>
  </si>
  <si>
    <t>Band 3</t>
  </si>
  <si>
    <t>Band 4</t>
  </si>
  <si>
    <t>WQ00</t>
  </si>
  <si>
    <t>Z No Category</t>
  </si>
  <si>
    <t>Overall</t>
  </si>
  <si>
    <t>Metric</t>
  </si>
  <si>
    <t>Indicator</t>
  </si>
  <si>
    <t>Measure</t>
  </si>
  <si>
    <t>Total</t>
  </si>
  <si>
    <t>Staff in post</t>
  </si>
  <si>
    <t>Cluster 1: AfC Bands 1-4</t>
  </si>
  <si>
    <t>Auto-calculated</t>
  </si>
  <si>
    <t>Cluster 1: AfC Bands 5-7</t>
  </si>
  <si>
    <t>Cluster 1: AfC Bands 8a-8b</t>
  </si>
  <si>
    <t>Cluster 1: AfC Bands 8c-VSM</t>
  </si>
  <si>
    <t>Non Clinical Total</t>
  </si>
  <si>
    <t>Clinical Total</t>
  </si>
  <si>
    <t>Number of staff in workforce</t>
  </si>
  <si>
    <t>Recruitment</t>
  </si>
  <si>
    <t>Shortlisted</t>
  </si>
  <si>
    <t>Hired</t>
  </si>
  <si>
    <t>Likelihood of shortlisting/appointing</t>
  </si>
  <si>
    <t>Board voting membership</t>
  </si>
  <si>
    <t>Total Board Members</t>
  </si>
  <si>
    <t>of which voting board members</t>
  </si>
  <si>
    <t>non-voting board members</t>
  </si>
  <si>
    <t>of which Exec board members</t>
  </si>
  <si>
    <t>Non exec board members</t>
  </si>
  <si>
    <t>Difference (Total Board - Overall Workforce)</t>
  </si>
  <si>
    <t>Difference (Voting membership - Overall Workforce)</t>
  </si>
  <si>
    <t>Difference (Executive membership - Overall Workforce)</t>
  </si>
  <si>
    <t>Disabled staff</t>
  </si>
  <si>
    <t>Non-disabled staff</t>
  </si>
  <si>
    <t>Disability unknown or null</t>
  </si>
  <si>
    <t>% unknown/null</t>
  </si>
  <si>
    <t>Unknown/null</t>
  </si>
  <si>
    <t>% Disabled</t>
  </si>
  <si>
    <t>Non-disabled</t>
  </si>
  <si>
    <t>% Non-disabled</t>
  </si>
  <si>
    <t>Disability</t>
  </si>
  <si>
    <t>Ratio</t>
  </si>
  <si>
    <t>Employee Disability Description</t>
  </si>
  <si>
    <t>Capability Headcount</t>
  </si>
  <si>
    <t>Capability Process</t>
  </si>
  <si>
    <t>Likelihood of entering capability process</t>
  </si>
  <si>
    <t>Entering Capability process</t>
  </si>
  <si>
    <t>Headcount %</t>
  </si>
  <si>
    <t>Board Headcount</t>
  </si>
  <si>
    <t>Board Headcount %</t>
  </si>
  <si>
    <t>(blank)</t>
  </si>
  <si>
    <t>Sum of Headcount</t>
  </si>
  <si>
    <t>Band 2</t>
  </si>
  <si>
    <t>Grand Total</t>
  </si>
  <si>
    <t>Snapshot of data as at 31st March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</si>
</sst>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000"/>
  </numFmts>
  <fonts count="11" x14ac:knownFonts="1">
    <font>
      <sz val="11"/>
      <color theme="1"/>
      <name val="Calibri"/>
    </font>
    <font>
      <b/>
      <sz val="8"/>
      <color rgb="FFFFFFFF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  <font>
      <b/>
      <sz val="18"/>
      <color theme="0"/>
      <name val="Calibri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</font>
    <font>
      <i/>
      <sz val="11"/>
      <color theme="1"/>
      <name val="Calibri"/>
      <family val="2"/>
    </font>
    <font>
      <sz val="10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0066CC"/>
      </patternFill>
    </fill>
    <fill>
      <patternFill patternType="solid">
        <fgColor rgb="FF002060"/>
        <bgColor indexed="64"/>
      </patternFill>
    </fill>
    <fill>
      <patternFill patternType="solid">
        <fgColor rgb="FF002060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0F4FA"/>
      </patternFill>
    </fill>
  </fills>
  <borders count="58">
    <border>
      <left/>
      <right/>
      <top/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 style="thin">
        <color rgb="FF97999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14993743705557422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3743705557422"/>
      </left>
      <right/>
      <top/>
      <bottom/>
      <diagonal/>
    </border>
    <border>
      <left style="thin">
        <color theme="0" tint="-0.14993743705557422"/>
      </left>
      <right style="thin">
        <color theme="0" tint="-0.1498458815271462"/>
      </right>
      <top style="thin">
        <color theme="0" tint="-0.149876400036622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764000366222"/>
      </top>
      <bottom style="thin">
        <color theme="0" tint="-0.1498458815271462"/>
      </bottom>
      <diagonal/>
    </border>
    <border>
      <left style="thin">
        <color theme="0" tint="-0.1499374370555742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/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/>
      <diagonal/>
    </border>
    <border>
      <left style="thin">
        <color theme="0" tint="-0.1498458815271462"/>
      </left>
      <right/>
      <top style="thin">
        <color theme="0" tint="-0.1498458815271462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64"/>
      </bottom>
      <diagonal/>
    </border>
    <border>
      <left/>
      <right style="thin">
        <color theme="0" tint="-0.14996795556505021"/>
      </right>
      <top style="thin">
        <color indexed="64"/>
      </top>
      <bottom/>
      <diagonal/>
    </border>
    <border>
      <left/>
      <right style="thin">
        <color theme="0" tint="-0.14996795556505021"/>
      </right>
      <top/>
      <bottom/>
      <diagonal/>
    </border>
    <border>
      <left/>
      <right style="thin">
        <color theme="0" tint="-0.14996795556505021"/>
      </right>
      <top/>
      <bottom style="thin">
        <color indexed="64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/>
      <diagonal/>
    </border>
    <border>
      <left style="thin">
        <color theme="0" tint="-0.14993743705557422"/>
      </left>
      <right/>
      <top style="thin">
        <color theme="0" tint="-0.14993743705557422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 style="double">
        <color auto="1"/>
      </top>
      <bottom style="double">
        <color auto="1"/>
      </bottom>
      <diagonal/>
    </border>
    <border>
      <left style="thin">
        <color theme="0" tint="-0.14993743705557422"/>
      </left>
      <right/>
      <top style="double">
        <color auto="1"/>
      </top>
      <bottom style="double">
        <color auto="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8458815271462"/>
      </right>
      <top style="double">
        <color indexed="64"/>
      </top>
      <bottom style="double">
        <color indexed="64"/>
      </bottom>
      <diagonal/>
    </border>
    <border>
      <left style="thin">
        <color theme="0" tint="-0.14996795556505021"/>
      </left>
      <right style="thin">
        <color theme="0" tint="-0.1498458815271462"/>
      </right>
      <top style="double">
        <color indexed="64"/>
      </top>
      <bottom style="double">
        <color indexed="64"/>
      </bottom>
      <diagonal/>
    </border>
    <border>
      <left style="thin">
        <color theme="0" tint="-0.1498458815271462"/>
      </left>
      <right style="thin">
        <color theme="0" tint="-0.1498458815271462"/>
      </right>
      <top style="double">
        <color indexed="64"/>
      </top>
      <bottom style="double">
        <color indexed="64"/>
      </bottom>
      <diagonal/>
    </border>
    <border>
      <left style="thin">
        <color theme="0" tint="-0.1498458815271462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theme="0" tint="-0.14996795556505021"/>
      </left>
      <right style="thin">
        <color theme="0" tint="-0.14993743705557422"/>
      </right>
      <top style="double">
        <color indexed="64"/>
      </top>
      <bottom style="double">
        <color indexed="64"/>
      </bottom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indexed="64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/>
      <diagonal/>
    </border>
    <border>
      <left style="thin">
        <color indexed="64"/>
      </left>
      <right style="thin">
        <color indexed="64"/>
      </right>
      <top style="double">
        <color auto="1"/>
      </top>
      <bottom style="double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 tint="-0.14996795556505021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3" fillId="0" borderId="0"/>
  </cellStyleXfs>
  <cellXfs count="153">
    <xf numFmtId="0" fontId="0" fillId="0" borderId="0" xfId="0"/>
    <xf numFmtId="0" fontId="3" fillId="0" borderId="0" xfId="2"/>
    <xf numFmtId="0" fontId="6" fillId="5" borderId="0" xfId="2" applyFont="1" applyFill="1" applyAlignment="1">
      <alignment horizontal="center"/>
    </xf>
    <xf numFmtId="0" fontId="6" fillId="5" borderId="0" xfId="2" applyFont="1" applyFill="1"/>
    <xf numFmtId="0" fontId="6" fillId="5" borderId="0" xfId="2" applyFont="1" applyFill="1" applyAlignment="1">
      <alignment horizontal="center" wrapText="1"/>
    </xf>
    <xf numFmtId="0" fontId="6" fillId="5" borderId="4" xfId="2" applyFont="1" applyFill="1" applyBorder="1" applyAlignment="1">
      <alignment horizontal="center"/>
    </xf>
    <xf numFmtId="0" fontId="7" fillId="0" borderId="6" xfId="2" applyFont="1" applyBorder="1"/>
    <xf numFmtId="0" fontId="7" fillId="0" borderId="5" xfId="2" applyFont="1" applyBorder="1"/>
    <xf numFmtId="0" fontId="7" fillId="0" borderId="5" xfId="2" applyFont="1" applyBorder="1" applyAlignment="1">
      <alignment horizontal="center"/>
    </xf>
    <xf numFmtId="0" fontId="7" fillId="0" borderId="5" xfId="2" applyFont="1" applyBorder="1" applyAlignment="1">
      <alignment horizontal="center" wrapText="1"/>
    </xf>
    <xf numFmtId="0" fontId="3" fillId="0" borderId="8" xfId="2" applyBorder="1"/>
    <xf numFmtId="0" fontId="3" fillId="0" borderId="9" xfId="2" applyBorder="1"/>
    <xf numFmtId="1" fontId="3" fillId="0" borderId="9" xfId="2" applyNumberFormat="1" applyBorder="1" applyAlignment="1">
      <alignment horizontal="center"/>
    </xf>
    <xf numFmtId="1" fontId="3" fillId="7" borderId="9" xfId="2" applyNumberFormat="1" applyFill="1" applyBorder="1" applyAlignment="1">
      <alignment horizontal="center"/>
    </xf>
    <xf numFmtId="164" fontId="0" fillId="7" borderId="9" xfId="1" applyNumberFormat="1" applyFont="1" applyFill="1" applyBorder="1" applyAlignment="1">
      <alignment horizontal="center"/>
    </xf>
    <xf numFmtId="1" fontId="3" fillId="7" borderId="10" xfId="2" applyNumberFormat="1" applyFill="1" applyBorder="1" applyAlignment="1">
      <alignment horizontal="center"/>
    </xf>
    <xf numFmtId="164" fontId="0" fillId="7" borderId="10" xfId="1" applyNumberFormat="1" applyFont="1" applyFill="1" applyBorder="1" applyAlignment="1">
      <alignment horizontal="center"/>
    </xf>
    <xf numFmtId="0" fontId="3" fillId="0" borderId="11" xfId="2" applyBorder="1"/>
    <xf numFmtId="0" fontId="3" fillId="0" borderId="12" xfId="2" applyBorder="1"/>
    <xf numFmtId="1" fontId="3" fillId="7" borderId="12" xfId="2" applyNumberFormat="1" applyFill="1" applyBorder="1" applyAlignment="1">
      <alignment horizontal="center"/>
    </xf>
    <xf numFmtId="164" fontId="0" fillId="7" borderId="12" xfId="1" applyNumberFormat="1" applyFont="1" applyFill="1" applyBorder="1" applyAlignment="1">
      <alignment horizontal="center"/>
    </xf>
    <xf numFmtId="164" fontId="0" fillId="7" borderId="13" xfId="1" applyNumberFormat="1" applyFont="1" applyFill="1" applyBorder="1" applyAlignment="1">
      <alignment horizontal="center"/>
    </xf>
    <xf numFmtId="0" fontId="8" fillId="0" borderId="14" xfId="2" applyFont="1" applyBorder="1"/>
    <xf numFmtId="1" fontId="8" fillId="0" borderId="0" xfId="2" applyNumberFormat="1" applyFont="1" applyAlignment="1">
      <alignment horizontal="center"/>
    </xf>
    <xf numFmtId="164" fontId="8" fillId="0" borderId="0" xfId="1" applyNumberFormat="1" applyFont="1" applyFill="1" applyBorder="1" applyAlignment="1">
      <alignment horizontal="center"/>
    </xf>
    <xf numFmtId="0" fontId="3" fillId="0" borderId="15" xfId="2" applyBorder="1"/>
    <xf numFmtId="0" fontId="3" fillId="0" borderId="16" xfId="2" applyBorder="1"/>
    <xf numFmtId="1" fontId="3" fillId="0" borderId="16" xfId="2" applyNumberFormat="1" applyBorder="1" applyAlignment="1">
      <alignment horizontal="center"/>
    </xf>
    <xf numFmtId="1" fontId="3" fillId="7" borderId="16" xfId="2" applyNumberFormat="1" applyFill="1" applyBorder="1" applyAlignment="1">
      <alignment horizontal="center"/>
    </xf>
    <xf numFmtId="164" fontId="0" fillId="7" borderId="16" xfId="1" applyNumberFormat="1" applyFont="1" applyFill="1" applyBorder="1" applyAlignment="1">
      <alignment horizontal="center"/>
    </xf>
    <xf numFmtId="0" fontId="3" fillId="0" borderId="17" xfId="2" applyBorder="1"/>
    <xf numFmtId="0" fontId="3" fillId="0" borderId="18" xfId="2" applyBorder="1"/>
    <xf numFmtId="1" fontId="3" fillId="0" borderId="18" xfId="2" applyNumberFormat="1" applyBorder="1" applyAlignment="1">
      <alignment horizontal="center"/>
    </xf>
    <xf numFmtId="164" fontId="0" fillId="7" borderId="18" xfId="1" applyNumberFormat="1" applyFont="1" applyFill="1" applyBorder="1" applyAlignment="1">
      <alignment horizontal="center"/>
    </xf>
    <xf numFmtId="1" fontId="3" fillId="7" borderId="19" xfId="2" applyNumberFormat="1" applyFill="1" applyBorder="1" applyAlignment="1">
      <alignment horizontal="center"/>
    </xf>
    <xf numFmtId="1" fontId="3" fillId="7" borderId="18" xfId="2" applyNumberFormat="1" applyFill="1" applyBorder="1" applyAlignment="1">
      <alignment horizontal="center"/>
    </xf>
    <xf numFmtId="164" fontId="0" fillId="7" borderId="19" xfId="1" applyNumberFormat="1" applyFont="1" applyFill="1" applyBorder="1" applyAlignment="1">
      <alignment horizontal="center"/>
    </xf>
    <xf numFmtId="1" fontId="3" fillId="7" borderId="20" xfId="2" applyNumberFormat="1" applyFill="1" applyBorder="1" applyAlignment="1">
      <alignment horizontal="center"/>
    </xf>
    <xf numFmtId="164" fontId="0" fillId="7" borderId="20" xfId="1" applyNumberFormat="1" applyFont="1" applyFill="1" applyBorder="1" applyAlignment="1">
      <alignment horizontal="center"/>
    </xf>
    <xf numFmtId="164" fontId="0" fillId="7" borderId="21" xfId="1" applyNumberFormat="1" applyFont="1" applyFill="1" applyBorder="1" applyAlignment="1">
      <alignment horizontal="center"/>
    </xf>
    <xf numFmtId="0" fontId="3" fillId="0" borderId="26" xfId="2" applyBorder="1"/>
    <xf numFmtId="0" fontId="3" fillId="0" borderId="26" xfId="2" applyBorder="1" applyAlignment="1">
      <alignment horizontal="center"/>
    </xf>
    <xf numFmtId="0" fontId="3" fillId="0" borderId="9" xfId="2" applyBorder="1" applyAlignment="1">
      <alignment horizontal="center"/>
    </xf>
    <xf numFmtId="0" fontId="3" fillId="0" borderId="31" xfId="2" applyBorder="1"/>
    <xf numFmtId="0" fontId="9" fillId="0" borderId="9" xfId="2" applyFont="1" applyBorder="1" applyAlignment="1">
      <alignment horizontal="left" indent="1"/>
    </xf>
    <xf numFmtId="165" fontId="3" fillId="0" borderId="9" xfId="2" applyNumberFormat="1" applyBorder="1" applyAlignment="1">
      <alignment horizontal="center"/>
    </xf>
    <xf numFmtId="164" fontId="0" fillId="0" borderId="9" xfId="1" applyNumberFormat="1" applyFont="1" applyBorder="1" applyAlignment="1">
      <alignment horizontal="center"/>
    </xf>
    <xf numFmtId="0" fontId="9" fillId="0" borderId="12" xfId="2" applyFont="1" applyBorder="1" applyAlignment="1">
      <alignment horizontal="left" indent="1"/>
    </xf>
    <xf numFmtId="165" fontId="3" fillId="0" borderId="12" xfId="2" applyNumberFormat="1" applyBorder="1" applyAlignment="1">
      <alignment horizontal="center"/>
    </xf>
    <xf numFmtId="0" fontId="9" fillId="0" borderId="31" xfId="2" applyFont="1" applyBorder="1" applyAlignment="1">
      <alignment horizontal="left" indent="1"/>
    </xf>
    <xf numFmtId="0" fontId="1" fillId="3" borderId="3" xfId="2" applyFont="1" applyFill="1" applyBorder="1" applyAlignment="1">
      <alignment horizontal="left" vertical="top" wrapText="1"/>
    </xf>
    <xf numFmtId="0" fontId="1" fillId="3" borderId="35" xfId="2" applyFont="1" applyFill="1" applyBorder="1" applyAlignment="1">
      <alignment horizontal="left" vertical="top" wrapText="1"/>
    </xf>
    <xf numFmtId="0" fontId="2" fillId="2" borderId="1" xfId="2" applyFont="1" applyFill="1" applyBorder="1" applyAlignment="1">
      <alignment horizontal="left" vertical="top" wrapText="1"/>
    </xf>
    <xf numFmtId="1" fontId="2" fillId="2" borderId="1" xfId="2" applyNumberFormat="1" applyFont="1" applyFill="1" applyBorder="1" applyAlignment="1">
      <alignment horizontal="right" vertical="top" wrapText="1"/>
    </xf>
    <xf numFmtId="4" fontId="2" fillId="2" borderId="2" xfId="2" applyNumberFormat="1" applyFont="1" applyFill="1" applyBorder="1" applyAlignment="1">
      <alignment horizontal="right" vertical="top" wrapText="1"/>
    </xf>
    <xf numFmtId="0" fontId="3" fillId="0" borderId="36" xfId="2" applyBorder="1"/>
    <xf numFmtId="1" fontId="3" fillId="7" borderId="36" xfId="2" applyNumberFormat="1" applyFill="1" applyBorder="1" applyAlignment="1">
      <alignment horizontal="center"/>
    </xf>
    <xf numFmtId="164" fontId="0" fillId="7" borderId="36" xfId="1" applyNumberFormat="1" applyFont="1" applyFill="1" applyBorder="1" applyAlignment="1">
      <alignment horizontal="center"/>
    </xf>
    <xf numFmtId="164" fontId="0" fillId="7" borderId="37" xfId="1" applyNumberFormat="1" applyFont="1" applyFill="1" applyBorder="1" applyAlignment="1">
      <alignment horizontal="center"/>
    </xf>
    <xf numFmtId="0" fontId="8" fillId="0" borderId="38" xfId="2" applyFont="1" applyBorder="1"/>
    <xf numFmtId="0" fontId="3" fillId="0" borderId="38" xfId="2" applyBorder="1"/>
    <xf numFmtId="1" fontId="3" fillId="7" borderId="38" xfId="2" applyNumberFormat="1" applyFill="1" applyBorder="1" applyAlignment="1">
      <alignment horizontal="center"/>
    </xf>
    <xf numFmtId="164" fontId="3" fillId="7" borderId="38" xfId="1" applyNumberFormat="1" applyFont="1" applyFill="1" applyBorder="1" applyAlignment="1">
      <alignment horizontal="center"/>
    </xf>
    <xf numFmtId="164" fontId="3" fillId="7" borderId="39" xfId="1" applyNumberFormat="1" applyFont="1" applyFill="1" applyBorder="1" applyAlignment="1">
      <alignment horizontal="center"/>
    </xf>
    <xf numFmtId="0" fontId="3" fillId="0" borderId="40" xfId="2" applyBorder="1"/>
    <xf numFmtId="0" fontId="3" fillId="0" borderId="40" xfId="2" applyBorder="1" applyAlignment="1">
      <alignment horizontal="center"/>
    </xf>
    <xf numFmtId="0" fontId="8" fillId="0" borderId="41" xfId="2" applyFont="1" applyBorder="1"/>
    <xf numFmtId="0" fontId="3" fillId="0" borderId="39" xfId="2" applyBorder="1"/>
    <xf numFmtId="1" fontId="3" fillId="7" borderId="42" xfId="2" applyNumberFormat="1" applyFill="1" applyBorder="1" applyAlignment="1">
      <alignment horizontal="center"/>
    </xf>
    <xf numFmtId="9" fontId="3" fillId="7" borderId="43" xfId="1" applyFont="1" applyFill="1" applyBorder="1" applyAlignment="1">
      <alignment horizontal="center"/>
    </xf>
    <xf numFmtId="1" fontId="3" fillId="7" borderId="43" xfId="2" applyNumberFormat="1" applyFill="1" applyBorder="1" applyAlignment="1">
      <alignment horizontal="center"/>
    </xf>
    <xf numFmtId="9" fontId="3" fillId="7" borderId="44" xfId="1" applyFont="1" applyFill="1" applyBorder="1" applyAlignment="1">
      <alignment horizontal="center"/>
    </xf>
    <xf numFmtId="0" fontId="8" fillId="0" borderId="45" xfId="2" applyFont="1" applyBorder="1"/>
    <xf numFmtId="1" fontId="8" fillId="7" borderId="46" xfId="2" applyNumberFormat="1" applyFont="1" applyFill="1" applyBorder="1" applyAlignment="1">
      <alignment horizontal="center"/>
    </xf>
    <xf numFmtId="164" fontId="8" fillId="7" borderId="38" xfId="1" applyNumberFormat="1" applyFont="1" applyFill="1" applyBorder="1" applyAlignment="1">
      <alignment horizontal="center"/>
    </xf>
    <xf numFmtId="1" fontId="8" fillId="7" borderId="38" xfId="2" applyNumberFormat="1" applyFont="1" applyFill="1" applyBorder="1" applyAlignment="1">
      <alignment horizontal="center"/>
    </xf>
    <xf numFmtId="164" fontId="8" fillId="7" borderId="39" xfId="1" applyNumberFormat="1" applyFont="1" applyFill="1" applyBorder="1" applyAlignment="1">
      <alignment horizontal="center"/>
    </xf>
    <xf numFmtId="0" fontId="3" fillId="0" borderId="10" xfId="2" applyBorder="1" applyAlignment="1">
      <alignment horizontal="center"/>
    </xf>
    <xf numFmtId="164" fontId="0" fillId="0" borderId="10" xfId="1" applyNumberFormat="1" applyFont="1" applyBorder="1" applyAlignment="1">
      <alignment horizontal="center"/>
    </xf>
    <xf numFmtId="0" fontId="3" fillId="0" borderId="13" xfId="2" applyBorder="1" applyAlignment="1">
      <alignment horizontal="center"/>
    </xf>
    <xf numFmtId="0" fontId="3" fillId="0" borderId="10" xfId="2" applyBorder="1"/>
    <xf numFmtId="0" fontId="3" fillId="0" borderId="48" xfId="2" applyBorder="1"/>
    <xf numFmtId="0" fontId="5" fillId="4" borderId="50" xfId="2" applyFont="1" applyFill="1" applyBorder="1"/>
    <xf numFmtId="0" fontId="6" fillId="4" borderId="51" xfId="2" applyFont="1" applyFill="1" applyBorder="1" applyAlignment="1">
      <alignment horizontal="center"/>
    </xf>
    <xf numFmtId="0" fontId="7" fillId="0" borderId="50" xfId="2" applyFont="1" applyBorder="1" applyAlignment="1">
      <alignment horizontal="center"/>
    </xf>
    <xf numFmtId="1" fontId="3" fillId="7" borderId="52" xfId="2" applyNumberFormat="1" applyFill="1" applyBorder="1" applyAlignment="1">
      <alignment horizontal="center"/>
    </xf>
    <xf numFmtId="1" fontId="3" fillId="7" borderId="53" xfId="2" applyNumberFormat="1" applyFill="1" applyBorder="1" applyAlignment="1">
      <alignment horizontal="center"/>
    </xf>
    <xf numFmtId="1" fontId="3" fillId="7" borderId="54" xfId="2" applyNumberFormat="1" applyFill="1" applyBorder="1" applyAlignment="1">
      <alignment horizontal="center"/>
    </xf>
    <xf numFmtId="1" fontId="3" fillId="0" borderId="55" xfId="2" applyNumberFormat="1" applyBorder="1" applyAlignment="1">
      <alignment horizontal="center"/>
    </xf>
    <xf numFmtId="1" fontId="8" fillId="7" borderId="54" xfId="2" applyNumberFormat="1" applyFont="1" applyFill="1" applyBorder="1" applyAlignment="1">
      <alignment horizontal="center"/>
    </xf>
    <xf numFmtId="0" fontId="3" fillId="0" borderId="52" xfId="2" applyBorder="1" applyAlignment="1">
      <alignment horizontal="center"/>
    </xf>
    <xf numFmtId="0" fontId="3" fillId="0" borderId="53" xfId="2" applyBorder="1" applyAlignment="1">
      <alignment horizontal="center"/>
    </xf>
    <xf numFmtId="0" fontId="3" fillId="0" borderId="52" xfId="2" applyBorder="1"/>
    <xf numFmtId="0" fontId="3" fillId="0" borderId="56" xfId="2" applyBorder="1"/>
    <xf numFmtId="0" fontId="3" fillId="0" borderId="0" xfId="2" applyAlignment="1">
      <alignment horizontal="left"/>
    </xf>
    <xf numFmtId="0" fontId="7" fillId="6" borderId="5" xfId="2" applyFont="1" applyFill="1" applyBorder="1" applyAlignment="1">
      <alignment horizontal="left"/>
    </xf>
    <xf numFmtId="0" fontId="3" fillId="6" borderId="40" xfId="2" applyFill="1" applyBorder="1" applyAlignment="1">
      <alignment horizontal="center"/>
    </xf>
    <xf numFmtId="0" fontId="3" fillId="6" borderId="9" xfId="2" applyFill="1" applyBorder="1" applyAlignment="1">
      <alignment horizontal="center"/>
    </xf>
    <xf numFmtId="165" fontId="3" fillId="6" borderId="31" xfId="2" applyNumberFormat="1" applyFill="1" applyBorder="1" applyAlignment="1">
      <alignment horizontal="center"/>
    </xf>
    <xf numFmtId="0" fontId="3" fillId="6" borderId="26" xfId="2" applyFill="1" applyBorder="1" applyAlignment="1">
      <alignment horizontal="center"/>
    </xf>
    <xf numFmtId="0" fontId="3" fillId="6" borderId="47" xfId="2" applyFill="1" applyBorder="1" applyAlignment="1">
      <alignment horizontal="center"/>
    </xf>
    <xf numFmtId="0" fontId="3" fillId="6" borderId="10" xfId="2" applyFill="1" applyBorder="1" applyAlignment="1">
      <alignment horizontal="center"/>
    </xf>
    <xf numFmtId="0" fontId="3" fillId="6" borderId="48" xfId="2" applyFill="1" applyBorder="1" applyAlignment="1">
      <alignment horizontal="center"/>
    </xf>
    <xf numFmtId="0" fontId="3" fillId="6" borderId="49" xfId="2" applyFill="1" applyBorder="1" applyAlignment="1">
      <alignment horizontal="center"/>
    </xf>
    <xf numFmtId="0" fontId="3" fillId="6" borderId="55" xfId="2" applyFill="1" applyBorder="1" applyAlignment="1">
      <alignment horizontal="center"/>
    </xf>
    <xf numFmtId="0" fontId="3" fillId="6" borderId="52" xfId="2" applyFill="1" applyBorder="1" applyAlignment="1">
      <alignment horizontal="center"/>
    </xf>
    <xf numFmtId="165" fontId="3" fillId="6" borderId="56" xfId="2" applyNumberFormat="1" applyFill="1" applyBorder="1" applyAlignment="1">
      <alignment horizontal="center"/>
    </xf>
    <xf numFmtId="0" fontId="3" fillId="6" borderId="57" xfId="2" applyFill="1" applyBorder="1" applyAlignment="1">
      <alignment horizontal="center"/>
    </xf>
    <xf numFmtId="0" fontId="3" fillId="6" borderId="56" xfId="2" applyFill="1" applyBorder="1" applyAlignment="1">
      <alignment horizontal="center"/>
    </xf>
    <xf numFmtId="0" fontId="3" fillId="7" borderId="57" xfId="2" applyFill="1" applyBorder="1" applyAlignment="1">
      <alignment horizontal="center"/>
    </xf>
    <xf numFmtId="164" fontId="3" fillId="7" borderId="26" xfId="1" applyNumberFormat="1" applyFill="1" applyBorder="1" applyAlignment="1">
      <alignment horizontal="center"/>
    </xf>
    <xf numFmtId="165" fontId="3" fillId="7" borderId="31" xfId="2" applyNumberFormat="1" applyFill="1" applyBorder="1" applyAlignment="1">
      <alignment horizontal="center"/>
    </xf>
    <xf numFmtId="9" fontId="3" fillId="0" borderId="0" xfId="1"/>
    <xf numFmtId="9" fontId="3" fillId="0" borderId="0" xfId="2" applyNumberFormat="1"/>
    <xf numFmtId="9" fontId="3" fillId="7" borderId="9" xfId="1" applyFill="1" applyBorder="1" applyAlignment="1">
      <alignment horizontal="center" vertical="center"/>
    </xf>
    <xf numFmtId="0" fontId="10" fillId="0" borderId="0" xfId="0" applyFont="1"/>
    <xf numFmtId="0" fontId="6" fillId="5" borderId="7" xfId="2" applyFont="1" applyFill="1" applyBorder="1" applyAlignment="1">
      <alignment horizontal="center"/>
    </xf>
    <xf numFmtId="0" fontId="7" fillId="6" borderId="0" xfId="2" applyFont="1" applyFill="1" applyAlignment="1">
      <alignment horizontal="left"/>
    </xf>
    <xf numFmtId="0" fontId="6" fillId="4" borderId="4" xfId="2" applyFont="1" applyFill="1" applyBorder="1" applyAlignment="1">
      <alignment horizontal="center" vertical="center"/>
    </xf>
    <xf numFmtId="0" fontId="6" fillId="4" borderId="7" xfId="2" applyFont="1" applyFill="1" applyBorder="1" applyAlignment="1">
      <alignment horizontal="center" vertical="center"/>
    </xf>
    <xf numFmtId="0" fontId="6" fillId="4" borderId="22" xfId="2" applyFont="1" applyFill="1" applyBorder="1" applyAlignment="1">
      <alignment horizontal="center" vertical="center"/>
    </xf>
    <xf numFmtId="0" fontId="7" fillId="6" borderId="32" xfId="2" applyFont="1" applyFill="1" applyBorder="1" applyAlignment="1">
      <alignment horizontal="left" vertical="center"/>
    </xf>
    <xf numFmtId="0" fontId="7" fillId="6" borderId="33" xfId="2" applyFont="1" applyFill="1" applyBorder="1" applyAlignment="1">
      <alignment horizontal="left" vertical="center"/>
    </xf>
    <xf numFmtId="0" fontId="7" fillId="6" borderId="34" xfId="2" applyFont="1" applyFill="1" applyBorder="1" applyAlignment="1">
      <alignment horizontal="left" vertical="center"/>
    </xf>
    <xf numFmtId="0" fontId="6" fillId="4" borderId="24" xfId="2" applyFont="1" applyFill="1" applyBorder="1" applyAlignment="1">
      <alignment horizontal="center" vertical="center"/>
    </xf>
    <xf numFmtId="0" fontId="6" fillId="4" borderId="27" xfId="2" applyFont="1" applyFill="1" applyBorder="1" applyAlignment="1">
      <alignment horizontal="center" vertical="center"/>
    </xf>
    <xf numFmtId="0" fontId="6" fillId="4" borderId="29" xfId="2" applyFont="1" applyFill="1" applyBorder="1" applyAlignment="1">
      <alignment horizontal="center" vertical="center"/>
    </xf>
    <xf numFmtId="0" fontId="7" fillId="6" borderId="25" xfId="2" applyFont="1" applyFill="1" applyBorder="1" applyAlignment="1">
      <alignment horizontal="left" vertical="center"/>
    </xf>
    <xf numFmtId="0" fontId="7" fillId="6" borderId="28" xfId="2" applyFont="1" applyFill="1" applyBorder="1" applyAlignment="1">
      <alignment horizontal="left" vertical="center"/>
    </xf>
    <xf numFmtId="0" fontId="7" fillId="6" borderId="30" xfId="2" applyFont="1" applyFill="1" applyBorder="1" applyAlignment="1">
      <alignment horizontal="left" vertical="center"/>
    </xf>
    <xf numFmtId="0" fontId="4" fillId="4" borderId="0" xfId="2" applyFont="1" applyFill="1" applyAlignment="1">
      <alignment horizontal="center"/>
    </xf>
    <xf numFmtId="0" fontId="6" fillId="4" borderId="0" xfId="2" applyFont="1" applyFill="1" applyAlignment="1">
      <alignment horizontal="center" wrapText="1"/>
    </xf>
    <xf numFmtId="0" fontId="7" fillId="6" borderId="0" xfId="2" applyFont="1" applyFill="1" applyAlignment="1">
      <alignment horizontal="left" vertical="center"/>
    </xf>
    <xf numFmtId="0" fontId="7" fillId="6" borderId="23" xfId="2" applyFont="1" applyFill="1" applyBorder="1" applyAlignment="1">
      <alignment horizontal="left" vertical="center"/>
    </xf>
    <xf numFmtId="0" fontId="1" fillId="3" borderId="3" xfId="2" applyFont="1" applyFill="1" applyBorder="1" applyAlignment="1">
      <alignment horizontal="left" vertical="top" wrapText="1"/>
    </xf>
    <xf numFmtId="0" fontId="1" fillId="3" borderId="2" xfId="2" applyFont="1" applyFill="1" applyBorder="1" applyAlignment="1">
      <alignment horizontal="left" vertical="top" wrapText="1"/>
    </xf>
    <xf numFmtId="0" fontId="2" fillId="8" borderId="1" xfId="2" applyFont="1" applyFill="1" applyBorder="1" applyAlignment="1">
      <alignment horizontal="left" vertical="top" wrapText="1"/>
    </xf>
    <xf numFmtId="1" fontId="2" fillId="2" borderId="2" xfId="2" applyNumberFormat="1" applyFont="1" applyFill="1" applyBorder="1" applyAlignment="1">
      <alignment horizontal="right" vertical="top" wrapText="1"/>
    </xf>
    <xf numFmtId="0" fontId="3" fillId="8" borderId="1" xfId="2" applyFill="1" applyBorder="1" applyAlignment="1">
      <alignment horizontal="left" vertical="top" wrapText="1"/>
    </xf>
    <xf numFmtId="0" fontId="2" fillId="8" borderId="3" xfId="2" applyFont="1" applyFill="1" applyBorder="1" applyAlignment="1">
      <alignment vertical="top" wrapText="1"/>
    </xf>
    <xf numFmtId="0" fontId="0" fillId="0" borderId="0" xfId="0" pivotButton="1"/>
    <xf numFmtId="1" fontId="0" fillId="0" borderId="0" xfId="0" applyNumberFormat="1"/>
    <xf numFmtId="0" fontId="1" fillId="3" borderId="3" xfId="2" applyFont="1" applyFill="1" applyBorder="1" applyAlignment="1">
      <alignment horizontal="left" vertical="top" wrapText="1"/>
    </xf>
    <xf numFmtId="0" fontId="1" fillId="3" borderId="35" xfId="2" applyFont="1" applyFill="1" applyBorder="1" applyAlignment="1">
      <alignment horizontal="left" vertical="top" wrapText="1"/>
    </xf>
    <xf numFmtId="0" fontId="2" fillId="2" borderId="1" xfId="2" applyFont="1" applyFill="1" applyBorder="1" applyAlignment="1">
      <alignment horizontal="left" vertical="top" wrapText="1"/>
    </xf>
    <xf numFmtId="1" fontId="2" fillId="2" borderId="1" xfId="2" applyNumberFormat="1" applyFont="1" applyFill="1" applyBorder="1" applyAlignment="1">
      <alignment horizontal="right" vertical="top" wrapText="1"/>
    </xf>
    <xf numFmtId="4" fontId="2" fillId="2" borderId="2" xfId="2" applyNumberFormat="1" applyFont="1" applyFill="1" applyBorder="1" applyAlignment="1">
      <alignment horizontal="right" vertical="top" wrapText="1"/>
    </xf>
    <xf numFmtId="0" fontId="1" fillId="3" borderId="3" xfId="2" applyFont="1" applyFill="1" applyBorder="1" applyAlignment="1">
      <alignment horizontal="left" vertical="top" wrapText="1"/>
    </xf>
    <xf numFmtId="0" fontId="1" fillId="3" borderId="35" xfId="2" applyFont="1" applyFill="1" applyBorder="1" applyAlignment="1">
      <alignment horizontal="left" vertical="top" wrapText="1"/>
    </xf>
    <xf numFmtId="0" fontId="2" fillId="2" borderId="1" xfId="2" applyFont="1" applyFill="1" applyBorder="1" applyAlignment="1">
      <alignment horizontal="left" vertical="top" wrapText="1"/>
    </xf>
    <xf numFmtId="1" fontId="2" fillId="2" borderId="1" xfId="2" applyNumberFormat="1" applyFont="1" applyFill="1" applyBorder="1" applyAlignment="1">
      <alignment horizontal="right" vertical="top" wrapText="1"/>
    </xf>
    <xf numFmtId="4" fontId="2" fillId="2" borderId="1" xfId="2" applyNumberFormat="1" applyFont="1" applyFill="1" applyBorder="1" applyAlignment="1">
      <alignment horizontal="right" vertical="top" wrapText="1"/>
    </xf>
    <xf numFmtId="4" fontId="2" fillId="2" borderId="2" xfId="2" applyNumberFormat="1" applyFont="1" applyFill="1" applyBorder="1" applyAlignment="1">
      <alignment horizontal="right" vertical="top" wrapText="1"/>
    </xf>
  </cellXfs>
  <cellStyles count="3">
    <cellStyle name="Normal" xfId="0" builtinId="0"/>
    <cellStyle name="Normal 2" xfId="2" xr:uid="{0C418521-522E-405D-860A-F8FEB7034653}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uthor" refreshedDate="45778.516341550923" createdVersion="8" refreshedVersion="8" minRefreshableVersion="3" recordCount="64" xr:uid="{3FED7DF0-6D8D-42BE-830F-08D9BD3CE576}">
  <cacheSource type="worksheet">
    <worksheetSource ref="A2:D66" sheet="Pay grade"/>
  </cacheSource>
  <cacheFields count="4">
    <cacheField name="Clinical / Non-Clinical" numFmtId="0">
      <sharedItems count="3">
        <s v="Clinical"/>
        <s v="Non Clinical"/>
        <s v="Z No Category"/>
      </sharedItems>
    </cacheField>
    <cacheField name="Disability" numFmtId="0">
      <sharedItems count="5">
        <s v="No"/>
        <s v="Not Declared"/>
        <s v="Yes"/>
        <s v="Prefer Not To Answer"/>
        <s v="Unspecified"/>
      </sharedItems>
    </cacheField>
    <cacheField name="WDES Banding" numFmtId="0">
      <sharedItems containsBlank="1" count="18">
        <s v="Band 5"/>
        <s v="Band 6"/>
        <s v="Band 7"/>
        <s v="Band 8a"/>
        <s v="Band 8b"/>
        <s v="Band 8c"/>
        <s v="Band 8d"/>
        <s v="Band 9"/>
        <s v="VSM"/>
        <s v="MGEE"/>
        <s v="MQ00"/>
        <s v="MQ01"/>
        <s v="XR05"/>
        <s v="Band 2"/>
        <s v="Band 3"/>
        <s v="Band 4"/>
        <s v="WQ00"/>
        <m/>
      </sharedItems>
    </cacheField>
    <cacheField name="Headcount" numFmtId="1">
      <sharedItems containsSemiMixedTypes="0" containsString="0" containsNumber="1" containsInteger="1" minValue="1" maxValue="8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4">
  <r>
    <x v="0"/>
    <x v="0"/>
    <x v="0"/>
    <n v="3"/>
  </r>
  <r>
    <x v="0"/>
    <x v="0"/>
    <x v="1"/>
    <n v="36"/>
  </r>
  <r>
    <x v="0"/>
    <x v="0"/>
    <x v="2"/>
    <n v="24"/>
  </r>
  <r>
    <x v="0"/>
    <x v="0"/>
    <x v="3"/>
    <n v="19"/>
  </r>
  <r>
    <x v="0"/>
    <x v="0"/>
    <x v="4"/>
    <n v="23"/>
  </r>
  <r>
    <x v="0"/>
    <x v="0"/>
    <x v="5"/>
    <n v="8"/>
  </r>
  <r>
    <x v="0"/>
    <x v="0"/>
    <x v="6"/>
    <n v="3"/>
  </r>
  <r>
    <x v="0"/>
    <x v="0"/>
    <x v="7"/>
    <n v="1"/>
  </r>
  <r>
    <x v="0"/>
    <x v="0"/>
    <x v="8"/>
    <n v="3"/>
  </r>
  <r>
    <x v="0"/>
    <x v="0"/>
    <x v="9"/>
    <n v="6"/>
  </r>
  <r>
    <x v="0"/>
    <x v="0"/>
    <x v="10"/>
    <n v="1"/>
  </r>
  <r>
    <x v="0"/>
    <x v="0"/>
    <x v="11"/>
    <n v="2"/>
  </r>
  <r>
    <x v="0"/>
    <x v="1"/>
    <x v="1"/>
    <n v="2"/>
  </r>
  <r>
    <x v="0"/>
    <x v="1"/>
    <x v="3"/>
    <n v="1"/>
  </r>
  <r>
    <x v="0"/>
    <x v="1"/>
    <x v="10"/>
    <n v="1"/>
  </r>
  <r>
    <x v="0"/>
    <x v="2"/>
    <x v="1"/>
    <n v="6"/>
  </r>
  <r>
    <x v="0"/>
    <x v="2"/>
    <x v="2"/>
    <n v="1"/>
  </r>
  <r>
    <x v="0"/>
    <x v="2"/>
    <x v="4"/>
    <n v="1"/>
  </r>
  <r>
    <x v="0"/>
    <x v="2"/>
    <x v="11"/>
    <n v="1"/>
  </r>
  <r>
    <x v="0"/>
    <x v="2"/>
    <x v="12"/>
    <n v="1"/>
  </r>
  <r>
    <x v="1"/>
    <x v="0"/>
    <x v="13"/>
    <n v="1"/>
  </r>
  <r>
    <x v="1"/>
    <x v="0"/>
    <x v="14"/>
    <n v="15"/>
  </r>
  <r>
    <x v="1"/>
    <x v="0"/>
    <x v="15"/>
    <n v="44"/>
  </r>
  <r>
    <x v="1"/>
    <x v="0"/>
    <x v="0"/>
    <n v="58"/>
  </r>
  <r>
    <x v="1"/>
    <x v="0"/>
    <x v="1"/>
    <n v="55"/>
  </r>
  <r>
    <x v="1"/>
    <x v="0"/>
    <x v="2"/>
    <n v="89"/>
  </r>
  <r>
    <x v="1"/>
    <x v="0"/>
    <x v="3"/>
    <n v="75"/>
  </r>
  <r>
    <x v="1"/>
    <x v="0"/>
    <x v="4"/>
    <n v="39"/>
  </r>
  <r>
    <x v="1"/>
    <x v="0"/>
    <x v="5"/>
    <n v="38"/>
  </r>
  <r>
    <x v="1"/>
    <x v="0"/>
    <x v="6"/>
    <n v="12"/>
  </r>
  <r>
    <x v="1"/>
    <x v="0"/>
    <x v="7"/>
    <n v="7"/>
  </r>
  <r>
    <x v="1"/>
    <x v="0"/>
    <x v="8"/>
    <n v="7"/>
  </r>
  <r>
    <x v="1"/>
    <x v="0"/>
    <x v="9"/>
    <n v="1"/>
  </r>
  <r>
    <x v="1"/>
    <x v="0"/>
    <x v="16"/>
    <n v="4"/>
  </r>
  <r>
    <x v="1"/>
    <x v="1"/>
    <x v="15"/>
    <n v="1"/>
  </r>
  <r>
    <x v="1"/>
    <x v="1"/>
    <x v="1"/>
    <n v="3"/>
  </r>
  <r>
    <x v="1"/>
    <x v="1"/>
    <x v="2"/>
    <n v="5"/>
  </r>
  <r>
    <x v="1"/>
    <x v="1"/>
    <x v="3"/>
    <n v="4"/>
  </r>
  <r>
    <x v="1"/>
    <x v="1"/>
    <x v="4"/>
    <n v="1"/>
  </r>
  <r>
    <x v="1"/>
    <x v="1"/>
    <x v="5"/>
    <n v="1"/>
  </r>
  <r>
    <x v="1"/>
    <x v="1"/>
    <x v="16"/>
    <n v="1"/>
  </r>
  <r>
    <x v="1"/>
    <x v="3"/>
    <x v="14"/>
    <n v="1"/>
  </r>
  <r>
    <x v="1"/>
    <x v="3"/>
    <x v="15"/>
    <n v="1"/>
  </r>
  <r>
    <x v="1"/>
    <x v="3"/>
    <x v="0"/>
    <n v="1"/>
  </r>
  <r>
    <x v="1"/>
    <x v="3"/>
    <x v="1"/>
    <n v="1"/>
  </r>
  <r>
    <x v="1"/>
    <x v="3"/>
    <x v="2"/>
    <n v="3"/>
  </r>
  <r>
    <x v="1"/>
    <x v="3"/>
    <x v="4"/>
    <n v="1"/>
  </r>
  <r>
    <x v="1"/>
    <x v="3"/>
    <x v="5"/>
    <n v="1"/>
  </r>
  <r>
    <x v="1"/>
    <x v="3"/>
    <x v="6"/>
    <n v="1"/>
  </r>
  <r>
    <x v="1"/>
    <x v="3"/>
    <x v="7"/>
    <n v="1"/>
  </r>
  <r>
    <x v="1"/>
    <x v="3"/>
    <x v="16"/>
    <n v="1"/>
  </r>
  <r>
    <x v="1"/>
    <x v="4"/>
    <x v="16"/>
    <n v="1"/>
  </r>
  <r>
    <x v="1"/>
    <x v="2"/>
    <x v="14"/>
    <n v="3"/>
  </r>
  <r>
    <x v="1"/>
    <x v="2"/>
    <x v="15"/>
    <n v="17"/>
  </r>
  <r>
    <x v="1"/>
    <x v="2"/>
    <x v="0"/>
    <n v="4"/>
  </r>
  <r>
    <x v="1"/>
    <x v="2"/>
    <x v="1"/>
    <n v="9"/>
  </r>
  <r>
    <x v="1"/>
    <x v="2"/>
    <x v="2"/>
    <n v="13"/>
  </r>
  <r>
    <x v="1"/>
    <x v="2"/>
    <x v="3"/>
    <n v="13"/>
  </r>
  <r>
    <x v="1"/>
    <x v="2"/>
    <x v="4"/>
    <n v="2"/>
  </r>
  <r>
    <x v="1"/>
    <x v="2"/>
    <x v="5"/>
    <n v="1"/>
  </r>
  <r>
    <x v="1"/>
    <x v="2"/>
    <x v="8"/>
    <n v="2"/>
  </r>
  <r>
    <x v="2"/>
    <x v="0"/>
    <x v="17"/>
    <n v="1"/>
  </r>
  <r>
    <x v="2"/>
    <x v="4"/>
    <x v="17"/>
    <n v="14"/>
  </r>
  <r>
    <x v="2"/>
    <x v="2"/>
    <x v="17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50ECB70-DC11-473E-906D-B2B4E474F2DE}" name="PivotTable1" cacheId="5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F2:M32" firstHeaderRow="1" firstDataRow="2" firstDataCol="2"/>
  <pivotFields count="4">
    <pivotField axis="axisRow" compact="0" outline="0" showAll="0" defaultSubtotal="0">
      <items count="3">
        <item x="1"/>
        <item x="0"/>
        <item x="2"/>
      </items>
    </pivotField>
    <pivotField axis="axisCol" compact="0" outline="0" showAll="0" defaultSubtotal="0">
      <items count="5">
        <item x="2"/>
        <item x="0"/>
        <item x="1"/>
        <item x="3"/>
        <item x="4"/>
      </items>
    </pivotField>
    <pivotField axis="axisRow" compact="0" outline="0" showAll="0" defaultSubtotal="0">
      <items count="18">
        <item x="13"/>
        <item x="14"/>
        <item x="15"/>
        <item x="0"/>
        <item x="1"/>
        <item x="2"/>
        <item x="3"/>
        <item x="4"/>
        <item x="5"/>
        <item x="6"/>
        <item x="7"/>
        <item x="9"/>
        <item x="10"/>
        <item x="11"/>
        <item x="8"/>
        <item x="16"/>
        <item x="12"/>
        <item x="17"/>
      </items>
    </pivotField>
    <pivotField dataField="1" compact="0" numFmtId="1" outline="0" showAll="0" defaultSubtotal="0"/>
  </pivotFields>
  <rowFields count="2">
    <field x="0"/>
    <field x="2"/>
  </rowFields>
  <rowItems count="29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4"/>
    </i>
    <i r="1">
      <x v="15"/>
    </i>
    <i>
      <x v="1"/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6"/>
    </i>
    <i>
      <x v="2"/>
      <x v="17"/>
    </i>
    <i t="grand">
      <x/>
    </i>
  </rowItems>
  <colFields count="1">
    <field x="1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Sum of Headcount" fld="3" baseField="0" baseItem="0" numFmtId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9D692-4543-4814-8EAF-AA31AC86B376}">
  <dimension ref="A1:K71"/>
  <sheetViews>
    <sheetView showGridLines="0" tabSelected="1" zoomScale="80" zoomScaleNormal="80" workbookViewId="0">
      <selection activeCell="C67" sqref="C67"/>
    </sheetView>
  </sheetViews>
  <sheetFormatPr defaultColWidth="8.7109375" defaultRowHeight="15" x14ac:dyDescent="0.25"/>
  <cols>
    <col min="1" max="1" width="8.7109375" style="1"/>
    <col min="2" max="2" width="24.5703125" style="94" bestFit="1" customWidth="1"/>
    <col min="3" max="3" width="49.7109375" style="1" bestFit="1" customWidth="1"/>
    <col min="4" max="4" width="16.7109375" style="1" bestFit="1" customWidth="1"/>
    <col min="5" max="8" width="16" style="1" customWidth="1"/>
    <col min="9" max="10" width="15.42578125" style="1" customWidth="1"/>
    <col min="11" max="11" width="11" style="1" customWidth="1"/>
    <col min="12" max="16384" width="8.7109375" style="1"/>
  </cols>
  <sheetData>
    <row r="1" spans="1:11" ht="23.25" x14ac:dyDescent="0.35">
      <c r="E1" s="130" t="s">
        <v>76</v>
      </c>
      <c r="F1" s="130"/>
      <c r="G1" s="130"/>
      <c r="H1" s="130"/>
      <c r="I1" s="130"/>
      <c r="J1" s="130"/>
      <c r="K1" s="82"/>
    </row>
    <row r="2" spans="1:11" ht="22.5" customHeight="1" x14ac:dyDescent="0.25">
      <c r="E2" s="131" t="s">
        <v>54</v>
      </c>
      <c r="F2" s="131"/>
      <c r="G2" s="131" t="s">
        <v>55</v>
      </c>
      <c r="H2" s="131"/>
      <c r="I2" s="131" t="s">
        <v>56</v>
      </c>
      <c r="J2" s="131"/>
      <c r="K2" s="83" t="s">
        <v>27</v>
      </c>
    </row>
    <row r="3" spans="1:11" ht="29.45" customHeight="1" x14ac:dyDescent="0.25">
      <c r="A3" s="2" t="s">
        <v>28</v>
      </c>
      <c r="B3" s="2" t="s">
        <v>29</v>
      </c>
      <c r="C3" s="3" t="s">
        <v>2</v>
      </c>
      <c r="D3" s="3" t="s">
        <v>30</v>
      </c>
      <c r="E3" s="2" t="s">
        <v>54</v>
      </c>
      <c r="F3" s="2" t="s">
        <v>59</v>
      </c>
      <c r="G3" s="2" t="s">
        <v>60</v>
      </c>
      <c r="H3" s="2" t="s">
        <v>61</v>
      </c>
      <c r="I3" s="4" t="s">
        <v>58</v>
      </c>
      <c r="J3" s="4" t="s">
        <v>57</v>
      </c>
      <c r="K3" s="83" t="s">
        <v>31</v>
      </c>
    </row>
    <row r="4" spans="1:11" x14ac:dyDescent="0.25">
      <c r="A4" s="5"/>
      <c r="B4" s="95"/>
      <c r="C4" s="6" t="s">
        <v>22</v>
      </c>
      <c r="D4" s="7"/>
      <c r="E4" s="8"/>
      <c r="F4" s="8"/>
      <c r="G4" s="8"/>
      <c r="H4" s="8"/>
      <c r="I4" s="9"/>
      <c r="J4" s="9"/>
      <c r="K4" s="84"/>
    </row>
    <row r="5" spans="1:11" x14ac:dyDescent="0.25">
      <c r="A5" s="116"/>
      <c r="B5" s="117"/>
      <c r="C5" s="10" t="s">
        <v>74</v>
      </c>
      <c r="D5" s="11" t="s">
        <v>0</v>
      </c>
      <c r="E5" s="12"/>
      <c r="F5" s="13"/>
      <c r="G5" s="12">
        <v>1</v>
      </c>
      <c r="H5" s="14"/>
      <c r="I5" s="12"/>
      <c r="J5" s="15"/>
      <c r="K5" s="85">
        <f t="shared" ref="K5:K42" si="0">SUM(E5,G5,I5)</f>
        <v>1</v>
      </c>
    </row>
    <row r="6" spans="1:11" x14ac:dyDescent="0.25">
      <c r="A6" s="119">
        <v>1</v>
      </c>
      <c r="B6" s="132" t="s">
        <v>32</v>
      </c>
      <c r="C6" s="10" t="s">
        <v>23</v>
      </c>
      <c r="D6" s="11" t="s">
        <v>0</v>
      </c>
      <c r="E6" s="12">
        <v>3</v>
      </c>
      <c r="F6" s="13"/>
      <c r="G6" s="12">
        <v>15</v>
      </c>
      <c r="H6" s="14">
        <f t="shared" ref="H6:H15" si="1">G6/$G$23</f>
        <v>3.3707865168539325E-2</v>
      </c>
      <c r="I6" s="12">
        <v>1</v>
      </c>
      <c r="J6" s="15"/>
      <c r="K6" s="85">
        <f t="shared" si="0"/>
        <v>19</v>
      </c>
    </row>
    <row r="7" spans="1:11" x14ac:dyDescent="0.25">
      <c r="A7" s="119"/>
      <c r="B7" s="132"/>
      <c r="C7" s="10" t="s">
        <v>24</v>
      </c>
      <c r="D7" s="11" t="s">
        <v>0</v>
      </c>
      <c r="E7" s="12">
        <v>17</v>
      </c>
      <c r="F7" s="14">
        <f>E7/$E$23</f>
        <v>0.265625</v>
      </c>
      <c r="G7" s="12">
        <v>44</v>
      </c>
      <c r="H7" s="14">
        <f t="shared" si="1"/>
        <v>9.8876404494382023E-2</v>
      </c>
      <c r="I7" s="12">
        <v>2</v>
      </c>
      <c r="J7" s="15"/>
      <c r="K7" s="85">
        <f t="shared" si="0"/>
        <v>63</v>
      </c>
    </row>
    <row r="8" spans="1:11" x14ac:dyDescent="0.25">
      <c r="A8" s="119"/>
      <c r="B8" s="132"/>
      <c r="C8" s="10" t="s">
        <v>9</v>
      </c>
      <c r="D8" s="11" t="s">
        <v>0</v>
      </c>
      <c r="E8" s="12">
        <v>4</v>
      </c>
      <c r="F8" s="14">
        <f>E8/$E$23</f>
        <v>6.25E-2</v>
      </c>
      <c r="G8" s="12">
        <v>58</v>
      </c>
      <c r="H8" s="14">
        <f t="shared" si="1"/>
        <v>0.1303370786516854</v>
      </c>
      <c r="I8" s="12">
        <v>1</v>
      </c>
      <c r="J8" s="15"/>
      <c r="K8" s="85">
        <f t="shared" si="0"/>
        <v>63</v>
      </c>
    </row>
    <row r="9" spans="1:11" x14ac:dyDescent="0.25">
      <c r="A9" s="119"/>
      <c r="B9" s="132"/>
      <c r="C9" s="10" t="s">
        <v>10</v>
      </c>
      <c r="D9" s="11" t="s">
        <v>0</v>
      </c>
      <c r="E9" s="12">
        <v>9</v>
      </c>
      <c r="F9" s="14">
        <f>E9/$E$23</f>
        <v>0.140625</v>
      </c>
      <c r="G9" s="12">
        <v>55</v>
      </c>
      <c r="H9" s="14">
        <f t="shared" si="1"/>
        <v>0.12359550561797752</v>
      </c>
      <c r="I9" s="12">
        <v>4</v>
      </c>
      <c r="J9" s="15"/>
      <c r="K9" s="85">
        <f t="shared" si="0"/>
        <v>68</v>
      </c>
    </row>
    <row r="10" spans="1:11" x14ac:dyDescent="0.25">
      <c r="A10" s="119"/>
      <c r="B10" s="132"/>
      <c r="C10" s="10" t="s">
        <v>11</v>
      </c>
      <c r="D10" s="11" t="s">
        <v>0</v>
      </c>
      <c r="E10" s="12">
        <v>13</v>
      </c>
      <c r="F10" s="14">
        <f>E10/$E$23</f>
        <v>0.203125</v>
      </c>
      <c r="G10" s="12">
        <v>89</v>
      </c>
      <c r="H10" s="14">
        <f t="shared" si="1"/>
        <v>0.2</v>
      </c>
      <c r="I10" s="12">
        <v>8</v>
      </c>
      <c r="J10" s="15"/>
      <c r="K10" s="85">
        <f t="shared" si="0"/>
        <v>110</v>
      </c>
    </row>
    <row r="11" spans="1:11" x14ac:dyDescent="0.25">
      <c r="A11" s="119"/>
      <c r="B11" s="132"/>
      <c r="C11" s="10" t="s">
        <v>12</v>
      </c>
      <c r="D11" s="11" t="s">
        <v>0</v>
      </c>
      <c r="E11" s="12">
        <v>13</v>
      </c>
      <c r="F11" s="14">
        <f>E11/$E$23</f>
        <v>0.203125</v>
      </c>
      <c r="G11" s="12">
        <v>75</v>
      </c>
      <c r="H11" s="14">
        <f t="shared" si="1"/>
        <v>0.16853932584269662</v>
      </c>
      <c r="I11" s="12">
        <v>4</v>
      </c>
      <c r="J11" s="16">
        <f>I11/I23</f>
        <v>0.13793103448275862</v>
      </c>
      <c r="K11" s="85">
        <f t="shared" si="0"/>
        <v>92</v>
      </c>
    </row>
    <row r="12" spans="1:11" x14ac:dyDescent="0.25">
      <c r="A12" s="119"/>
      <c r="B12" s="132"/>
      <c r="C12" s="10" t="s">
        <v>13</v>
      </c>
      <c r="D12" s="11" t="s">
        <v>0</v>
      </c>
      <c r="E12" s="12">
        <v>2</v>
      </c>
      <c r="F12" s="13"/>
      <c r="G12" s="12">
        <v>39</v>
      </c>
      <c r="H12" s="14">
        <f t="shared" si="1"/>
        <v>8.7640449438202248E-2</v>
      </c>
      <c r="I12" s="12">
        <v>2</v>
      </c>
      <c r="J12" s="15"/>
      <c r="K12" s="85">
        <f t="shared" si="0"/>
        <v>43</v>
      </c>
    </row>
    <row r="13" spans="1:11" x14ac:dyDescent="0.25">
      <c r="A13" s="119"/>
      <c r="B13" s="132"/>
      <c r="C13" s="10" t="s">
        <v>14</v>
      </c>
      <c r="D13" s="11" t="s">
        <v>0</v>
      </c>
      <c r="E13" s="12">
        <v>1</v>
      </c>
      <c r="F13" s="14">
        <f>E13/$E$23</f>
        <v>1.5625E-2</v>
      </c>
      <c r="G13" s="12">
        <v>38</v>
      </c>
      <c r="H13" s="14">
        <f t="shared" si="1"/>
        <v>8.5393258426966295E-2</v>
      </c>
      <c r="I13" s="12">
        <v>2</v>
      </c>
      <c r="J13" s="15"/>
      <c r="K13" s="85">
        <f t="shared" si="0"/>
        <v>41</v>
      </c>
    </row>
    <row r="14" spans="1:11" x14ac:dyDescent="0.25">
      <c r="A14" s="119"/>
      <c r="B14" s="132"/>
      <c r="C14" s="10" t="s">
        <v>15</v>
      </c>
      <c r="D14" s="11" t="s">
        <v>0</v>
      </c>
      <c r="E14" s="12"/>
      <c r="F14" s="14">
        <f>E14/$E$23</f>
        <v>0</v>
      </c>
      <c r="G14" s="12">
        <v>12</v>
      </c>
      <c r="H14" s="14">
        <f t="shared" si="1"/>
        <v>2.6966292134831461E-2</v>
      </c>
      <c r="I14" s="12">
        <v>1</v>
      </c>
      <c r="J14" s="15"/>
      <c r="K14" s="85">
        <f t="shared" si="0"/>
        <v>13</v>
      </c>
    </row>
    <row r="15" spans="1:11" x14ac:dyDescent="0.25">
      <c r="A15" s="119"/>
      <c r="B15" s="132"/>
      <c r="C15" s="10" t="s">
        <v>16</v>
      </c>
      <c r="D15" s="11" t="s">
        <v>0</v>
      </c>
      <c r="E15" s="12"/>
      <c r="F15" s="13"/>
      <c r="G15" s="12">
        <v>7</v>
      </c>
      <c r="H15" s="14">
        <f t="shared" si="1"/>
        <v>1.5730337078651686E-2</v>
      </c>
      <c r="I15" s="12">
        <v>1</v>
      </c>
      <c r="J15" s="15"/>
      <c r="K15" s="85">
        <f t="shared" si="0"/>
        <v>8</v>
      </c>
    </row>
    <row r="16" spans="1:11" x14ac:dyDescent="0.25">
      <c r="A16" s="119"/>
      <c r="B16" s="132"/>
      <c r="C16" s="10" t="s">
        <v>18</v>
      </c>
      <c r="D16" s="11" t="s">
        <v>0</v>
      </c>
      <c r="E16" s="12"/>
      <c r="F16" s="13"/>
      <c r="G16" s="12">
        <v>1</v>
      </c>
      <c r="H16" s="14"/>
      <c r="I16" s="12"/>
      <c r="J16" s="15"/>
      <c r="K16" s="85"/>
    </row>
    <row r="17" spans="1:11" x14ac:dyDescent="0.25">
      <c r="A17" s="119"/>
      <c r="B17" s="132"/>
      <c r="C17" s="10" t="s">
        <v>17</v>
      </c>
      <c r="D17" s="11" t="s">
        <v>0</v>
      </c>
      <c r="E17" s="12">
        <v>2</v>
      </c>
      <c r="F17" s="13"/>
      <c r="G17" s="12">
        <v>7</v>
      </c>
      <c r="H17" s="14">
        <f t="shared" ref="H17:H23" si="2">G17/$G$23</f>
        <v>1.5730337078651686E-2</v>
      </c>
      <c r="I17" s="12"/>
      <c r="J17" s="15"/>
      <c r="K17" s="85">
        <f t="shared" si="0"/>
        <v>9</v>
      </c>
    </row>
    <row r="18" spans="1:11" x14ac:dyDescent="0.25">
      <c r="A18" s="119"/>
      <c r="B18" s="132"/>
      <c r="C18" s="10" t="s">
        <v>25</v>
      </c>
      <c r="D18" s="11" t="s">
        <v>0</v>
      </c>
      <c r="E18" s="12"/>
      <c r="F18" s="13"/>
      <c r="G18" s="12">
        <v>4</v>
      </c>
      <c r="H18" s="14">
        <f t="shared" si="2"/>
        <v>8.988764044943821E-3</v>
      </c>
      <c r="I18" s="12">
        <v>3</v>
      </c>
      <c r="J18" s="16">
        <f>I18/I23</f>
        <v>0.10344827586206896</v>
      </c>
      <c r="K18" s="85">
        <f t="shared" si="0"/>
        <v>7</v>
      </c>
    </row>
    <row r="19" spans="1:11" x14ac:dyDescent="0.25">
      <c r="A19" s="119"/>
      <c r="B19" s="132"/>
      <c r="C19" s="10" t="s">
        <v>33</v>
      </c>
      <c r="D19" s="11" t="s">
        <v>34</v>
      </c>
      <c r="E19" s="13">
        <f>SUM(E5:E7)</f>
        <v>20</v>
      </c>
      <c r="F19" s="14">
        <f>E19/$E$23</f>
        <v>0.3125</v>
      </c>
      <c r="G19" s="13">
        <f>SUM(G5:G7)</f>
        <v>60</v>
      </c>
      <c r="H19" s="14">
        <f t="shared" si="2"/>
        <v>0.1348314606741573</v>
      </c>
      <c r="I19" s="13">
        <f>SUM(I5:I7)</f>
        <v>3</v>
      </c>
      <c r="J19" s="16"/>
      <c r="K19" s="85">
        <f t="shared" si="0"/>
        <v>83</v>
      </c>
    </row>
    <row r="20" spans="1:11" x14ac:dyDescent="0.25">
      <c r="A20" s="119"/>
      <c r="B20" s="132"/>
      <c r="C20" s="10" t="s">
        <v>35</v>
      </c>
      <c r="D20" s="11" t="s">
        <v>34</v>
      </c>
      <c r="E20" s="13">
        <f>SUM(E8:E10)</f>
        <v>26</v>
      </c>
      <c r="F20" s="14">
        <f>E20/$E$23</f>
        <v>0.40625</v>
      </c>
      <c r="G20" s="13">
        <f>SUM(G8:G10)</f>
        <v>202</v>
      </c>
      <c r="H20" s="14">
        <f t="shared" si="2"/>
        <v>0.45393258426966293</v>
      </c>
      <c r="I20" s="13">
        <f>SUM(I8:I10)</f>
        <v>13</v>
      </c>
      <c r="J20" s="16"/>
      <c r="K20" s="85">
        <f t="shared" si="0"/>
        <v>241</v>
      </c>
    </row>
    <row r="21" spans="1:11" x14ac:dyDescent="0.25">
      <c r="A21" s="119"/>
      <c r="B21" s="132"/>
      <c r="C21" s="17" t="s">
        <v>36</v>
      </c>
      <c r="D21" s="18" t="s">
        <v>34</v>
      </c>
      <c r="E21" s="19">
        <f>SUM(E11:E12)</f>
        <v>15</v>
      </c>
      <c r="F21" s="20">
        <f>E21/$E$23</f>
        <v>0.234375</v>
      </c>
      <c r="G21" s="19">
        <f>SUM(G11:G12)</f>
        <v>114</v>
      </c>
      <c r="H21" s="20">
        <f t="shared" si="2"/>
        <v>0.25617977528089886</v>
      </c>
      <c r="I21" s="19">
        <f>SUM(I11:I12)</f>
        <v>6</v>
      </c>
      <c r="J21" s="21"/>
      <c r="K21" s="85">
        <f t="shared" si="0"/>
        <v>135</v>
      </c>
    </row>
    <row r="22" spans="1:11" ht="15.75" thickBot="1" x14ac:dyDescent="0.3">
      <c r="A22" s="119"/>
      <c r="B22" s="132"/>
      <c r="C22" s="55" t="s">
        <v>37</v>
      </c>
      <c r="D22" s="55" t="s">
        <v>34</v>
      </c>
      <c r="E22" s="56">
        <f>SUM(E13:E18)</f>
        <v>3</v>
      </c>
      <c r="F22" s="57">
        <f>E22/$E$23</f>
        <v>4.6875E-2</v>
      </c>
      <c r="G22" s="56">
        <f>SUM(G13:G18)</f>
        <v>69</v>
      </c>
      <c r="H22" s="57">
        <f t="shared" si="2"/>
        <v>0.15505617977528091</v>
      </c>
      <c r="I22" s="56">
        <f>SUM(I13:I18)</f>
        <v>7</v>
      </c>
      <c r="J22" s="58"/>
      <c r="K22" s="86">
        <f t="shared" si="0"/>
        <v>79</v>
      </c>
    </row>
    <row r="23" spans="1:11" ht="16.5" thickTop="1" thickBot="1" x14ac:dyDescent="0.3">
      <c r="A23" s="119"/>
      <c r="B23" s="132"/>
      <c r="C23" s="59" t="s">
        <v>38</v>
      </c>
      <c r="D23" s="60" t="s">
        <v>34</v>
      </c>
      <c r="E23" s="61">
        <f>SUM(E19:E22)</f>
        <v>64</v>
      </c>
      <c r="F23" s="62">
        <f>E23/$E$23</f>
        <v>1</v>
      </c>
      <c r="G23" s="61">
        <f>SUM(G19:G22)</f>
        <v>445</v>
      </c>
      <c r="H23" s="62">
        <f t="shared" si="2"/>
        <v>1</v>
      </c>
      <c r="I23" s="61">
        <f>SUM(I19:I22)</f>
        <v>29</v>
      </c>
      <c r="J23" s="63">
        <f>I23/I23</f>
        <v>1</v>
      </c>
      <c r="K23" s="87">
        <f t="shared" si="0"/>
        <v>538</v>
      </c>
    </row>
    <row r="24" spans="1:11" ht="15.75" thickTop="1" x14ac:dyDescent="0.25">
      <c r="A24" s="119"/>
      <c r="B24" s="132"/>
      <c r="C24" s="22" t="s">
        <v>8</v>
      </c>
      <c r="E24" s="23"/>
      <c r="F24" s="24"/>
      <c r="G24" s="23"/>
      <c r="H24" s="24"/>
      <c r="I24" s="23"/>
      <c r="J24" s="24"/>
      <c r="K24" s="88"/>
    </row>
    <row r="25" spans="1:11" x14ac:dyDescent="0.25">
      <c r="A25" s="119"/>
      <c r="B25" s="132"/>
      <c r="C25" s="25" t="s">
        <v>9</v>
      </c>
      <c r="D25" s="26" t="s">
        <v>0</v>
      </c>
      <c r="E25" s="27"/>
      <c r="F25" s="28"/>
      <c r="G25" s="27">
        <v>3</v>
      </c>
      <c r="H25" s="29">
        <f>G25/$G$42</f>
        <v>2.3255813953488372E-2</v>
      </c>
      <c r="I25" s="27"/>
      <c r="J25" s="16">
        <f>I25/$I$42</f>
        <v>0</v>
      </c>
      <c r="K25" s="85">
        <f t="shared" si="0"/>
        <v>3</v>
      </c>
    </row>
    <row r="26" spans="1:11" x14ac:dyDescent="0.25">
      <c r="A26" s="119"/>
      <c r="B26" s="132"/>
      <c r="C26" s="30" t="s">
        <v>10</v>
      </c>
      <c r="D26" s="31" t="s">
        <v>0</v>
      </c>
      <c r="E26" s="32">
        <v>6</v>
      </c>
      <c r="F26" s="33">
        <f>E26/$E$42</f>
        <v>0.6</v>
      </c>
      <c r="G26" s="32">
        <v>36</v>
      </c>
      <c r="H26" s="33">
        <f>G26/$G$42</f>
        <v>0.27906976744186046</v>
      </c>
      <c r="I26" s="32">
        <v>2</v>
      </c>
      <c r="J26" s="16">
        <f>I26/$I$42</f>
        <v>0.5</v>
      </c>
      <c r="K26" s="85">
        <f t="shared" si="0"/>
        <v>44</v>
      </c>
    </row>
    <row r="27" spans="1:11" x14ac:dyDescent="0.25">
      <c r="A27" s="119"/>
      <c r="B27" s="132"/>
      <c r="C27" s="30" t="s">
        <v>11</v>
      </c>
      <c r="D27" s="31" t="s">
        <v>0</v>
      </c>
      <c r="E27" s="32">
        <v>1</v>
      </c>
      <c r="F27" s="33"/>
      <c r="G27" s="32">
        <v>24</v>
      </c>
      <c r="H27" s="33">
        <f>G27/$G$42</f>
        <v>0.18604651162790697</v>
      </c>
      <c r="I27" s="32"/>
      <c r="J27" s="34"/>
      <c r="K27" s="85">
        <f t="shared" si="0"/>
        <v>25</v>
      </c>
    </row>
    <row r="28" spans="1:11" x14ac:dyDescent="0.25">
      <c r="A28" s="119"/>
      <c r="B28" s="132"/>
      <c r="C28" s="30" t="s">
        <v>12</v>
      </c>
      <c r="D28" s="31" t="s">
        <v>0</v>
      </c>
      <c r="E28" s="32"/>
      <c r="F28" s="33">
        <f>E28/$E$42</f>
        <v>0</v>
      </c>
      <c r="G28" s="32">
        <v>19</v>
      </c>
      <c r="H28" s="33">
        <f>G28/$G$42</f>
        <v>0.14728682170542637</v>
      </c>
      <c r="I28" s="32">
        <v>1</v>
      </c>
      <c r="J28" s="16">
        <f>I28/$I$42</f>
        <v>0.25</v>
      </c>
      <c r="K28" s="85">
        <f t="shared" si="0"/>
        <v>20</v>
      </c>
    </row>
    <row r="29" spans="1:11" x14ac:dyDescent="0.25">
      <c r="A29" s="119"/>
      <c r="B29" s="132"/>
      <c r="C29" s="30" t="s">
        <v>13</v>
      </c>
      <c r="D29" s="31" t="s">
        <v>0</v>
      </c>
      <c r="E29" s="32">
        <v>1</v>
      </c>
      <c r="F29" s="33">
        <f>E29/$E$42</f>
        <v>0.1</v>
      </c>
      <c r="G29" s="32">
        <v>23</v>
      </c>
      <c r="H29" s="33">
        <f>G29/$G$42</f>
        <v>0.17829457364341086</v>
      </c>
      <c r="I29" s="32"/>
      <c r="J29" s="34"/>
      <c r="K29" s="85">
        <f t="shared" si="0"/>
        <v>24</v>
      </c>
    </row>
    <row r="30" spans="1:11" x14ac:dyDescent="0.25">
      <c r="A30" s="119"/>
      <c r="B30" s="132"/>
      <c r="C30" s="30" t="s">
        <v>14</v>
      </c>
      <c r="D30" s="31" t="s">
        <v>0</v>
      </c>
      <c r="E30" s="32"/>
      <c r="F30" s="33">
        <f>E30/$E$42</f>
        <v>0</v>
      </c>
      <c r="G30" s="32">
        <v>8</v>
      </c>
      <c r="H30" s="33">
        <f>G30/$G$42</f>
        <v>6.2015503875968991E-2</v>
      </c>
      <c r="I30" s="32"/>
      <c r="J30" s="34"/>
      <c r="K30" s="85">
        <f t="shared" si="0"/>
        <v>8</v>
      </c>
    </row>
    <row r="31" spans="1:11" x14ac:dyDescent="0.25">
      <c r="A31" s="119"/>
      <c r="B31" s="132"/>
      <c r="C31" s="30" t="s">
        <v>15</v>
      </c>
      <c r="D31" s="31" t="s">
        <v>0</v>
      </c>
      <c r="E31" s="32"/>
      <c r="F31" s="35"/>
      <c r="G31" s="32">
        <v>3</v>
      </c>
      <c r="H31" s="33">
        <f>G31/$G$42</f>
        <v>2.3255813953488372E-2</v>
      </c>
      <c r="I31" s="32"/>
      <c r="J31" s="34"/>
      <c r="K31" s="85">
        <f t="shared" si="0"/>
        <v>3</v>
      </c>
    </row>
    <row r="32" spans="1:11" x14ac:dyDescent="0.25">
      <c r="A32" s="119"/>
      <c r="B32" s="132"/>
      <c r="C32" s="30" t="s">
        <v>16</v>
      </c>
      <c r="D32" s="31" t="s">
        <v>0</v>
      </c>
      <c r="E32" s="32"/>
      <c r="F32" s="35"/>
      <c r="G32" s="32">
        <v>1</v>
      </c>
      <c r="H32" s="33">
        <f>G32/$G$42</f>
        <v>7.7519379844961239E-3</v>
      </c>
      <c r="I32" s="32"/>
      <c r="J32" s="34"/>
      <c r="K32" s="85">
        <f t="shared" si="0"/>
        <v>1</v>
      </c>
    </row>
    <row r="33" spans="1:11" x14ac:dyDescent="0.25">
      <c r="A33" s="119"/>
      <c r="B33" s="132"/>
      <c r="C33" s="30" t="s">
        <v>18</v>
      </c>
      <c r="D33" s="31" t="s">
        <v>0</v>
      </c>
      <c r="E33" s="32"/>
      <c r="F33" s="33">
        <f>E33/$E$42</f>
        <v>0</v>
      </c>
      <c r="G33" s="32">
        <v>6</v>
      </c>
      <c r="H33" s="33">
        <f>G33/$G$42</f>
        <v>4.6511627906976744E-2</v>
      </c>
      <c r="I33" s="32"/>
      <c r="J33" s="34"/>
      <c r="K33" s="85">
        <f t="shared" si="0"/>
        <v>6</v>
      </c>
    </row>
    <row r="34" spans="1:11" x14ac:dyDescent="0.25">
      <c r="A34" s="119"/>
      <c r="B34" s="132"/>
      <c r="C34" s="30" t="s">
        <v>19</v>
      </c>
      <c r="D34" s="31" t="s">
        <v>0</v>
      </c>
      <c r="E34" s="32"/>
      <c r="F34" s="35"/>
      <c r="G34" s="32">
        <v>1</v>
      </c>
      <c r="H34" s="33">
        <f>G34/$G$42</f>
        <v>7.7519379844961239E-3</v>
      </c>
      <c r="I34" s="32">
        <v>1</v>
      </c>
      <c r="J34" s="36"/>
      <c r="K34" s="85">
        <f t="shared" si="0"/>
        <v>2</v>
      </c>
    </row>
    <row r="35" spans="1:11" x14ac:dyDescent="0.25">
      <c r="A35" s="119"/>
      <c r="B35" s="132"/>
      <c r="C35" s="30" t="s">
        <v>20</v>
      </c>
      <c r="D35" s="31" t="s">
        <v>0</v>
      </c>
      <c r="E35" s="32">
        <v>1</v>
      </c>
      <c r="F35" s="33">
        <f>E35/$E$42</f>
        <v>0.1</v>
      </c>
      <c r="G35" s="32">
        <v>2</v>
      </c>
      <c r="H35" s="33">
        <f>G35/$G$42</f>
        <v>1.5503875968992248E-2</v>
      </c>
      <c r="I35" s="32"/>
      <c r="J35" s="16">
        <f>I35/$I$42</f>
        <v>0</v>
      </c>
      <c r="K35" s="85">
        <f t="shared" si="0"/>
        <v>3</v>
      </c>
    </row>
    <row r="36" spans="1:11" x14ac:dyDescent="0.25">
      <c r="A36" s="119"/>
      <c r="B36" s="132"/>
      <c r="C36" s="1" t="s">
        <v>17</v>
      </c>
      <c r="D36" s="31" t="s">
        <v>0</v>
      </c>
      <c r="E36" s="32"/>
      <c r="F36" s="35"/>
      <c r="G36" s="32">
        <v>3</v>
      </c>
      <c r="H36" s="33">
        <f>G36/$G$42</f>
        <v>2.3255813953488372E-2</v>
      </c>
      <c r="I36" s="32"/>
      <c r="J36" s="34"/>
      <c r="K36" s="85">
        <f t="shared" si="0"/>
        <v>3</v>
      </c>
    </row>
    <row r="37" spans="1:11" x14ac:dyDescent="0.25">
      <c r="A37" s="119"/>
      <c r="B37" s="132"/>
      <c r="C37" s="30" t="s">
        <v>21</v>
      </c>
      <c r="D37" s="31" t="s">
        <v>0</v>
      </c>
      <c r="E37" s="32">
        <v>1</v>
      </c>
      <c r="F37" s="35"/>
      <c r="G37" s="32"/>
      <c r="H37" s="33"/>
      <c r="I37" s="32"/>
      <c r="J37" s="34"/>
      <c r="K37" s="85">
        <f t="shared" si="0"/>
        <v>1</v>
      </c>
    </row>
    <row r="38" spans="1:11" x14ac:dyDescent="0.25">
      <c r="A38" s="119"/>
      <c r="B38" s="132"/>
      <c r="C38" s="10" t="s">
        <v>33</v>
      </c>
      <c r="D38" s="11" t="s">
        <v>34</v>
      </c>
      <c r="E38" s="37">
        <v>0</v>
      </c>
      <c r="F38" s="33">
        <f>E38/$E$42</f>
        <v>0</v>
      </c>
      <c r="G38" s="37">
        <v>0</v>
      </c>
      <c r="H38" s="38">
        <f>G38/$G$42</f>
        <v>0</v>
      </c>
      <c r="I38" s="37">
        <v>0</v>
      </c>
      <c r="J38" s="36">
        <f>I38/$I$42</f>
        <v>0</v>
      </c>
      <c r="K38" s="85">
        <f t="shared" si="0"/>
        <v>0</v>
      </c>
    </row>
    <row r="39" spans="1:11" x14ac:dyDescent="0.25">
      <c r="A39" s="119"/>
      <c r="B39" s="132"/>
      <c r="C39" s="10" t="s">
        <v>35</v>
      </c>
      <c r="D39" s="11" t="s">
        <v>34</v>
      </c>
      <c r="E39" s="37">
        <f>SUM(E25:E27)</f>
        <v>7</v>
      </c>
      <c r="F39" s="33">
        <f>E39/$E$42</f>
        <v>0.7</v>
      </c>
      <c r="G39" s="37">
        <f>SUM(G25:G27)</f>
        <v>63</v>
      </c>
      <c r="H39" s="33">
        <f>G39/$G$42</f>
        <v>0.48837209302325579</v>
      </c>
      <c r="I39" s="37">
        <f>SUM(I25:I27)</f>
        <v>2</v>
      </c>
      <c r="J39" s="36">
        <f>I39/$I$42</f>
        <v>0.5</v>
      </c>
      <c r="K39" s="85">
        <f t="shared" si="0"/>
        <v>72</v>
      </c>
    </row>
    <row r="40" spans="1:11" x14ac:dyDescent="0.25">
      <c r="A40" s="119"/>
      <c r="B40" s="132"/>
      <c r="C40" s="17" t="s">
        <v>36</v>
      </c>
      <c r="D40" s="18" t="s">
        <v>34</v>
      </c>
      <c r="E40" s="37">
        <f>SUM(E28:E29)</f>
        <v>1</v>
      </c>
      <c r="F40" s="33">
        <f>E40/$E$42</f>
        <v>0.1</v>
      </c>
      <c r="G40" s="37">
        <f>SUM(G28:G29)</f>
        <v>42</v>
      </c>
      <c r="H40" s="33">
        <f>G40/$G$42</f>
        <v>0.32558139534883723</v>
      </c>
      <c r="I40" s="37">
        <f>SUM(I28:I29)</f>
        <v>1</v>
      </c>
      <c r="J40" s="36">
        <f>I40/$I$42</f>
        <v>0.25</v>
      </c>
      <c r="K40" s="85">
        <f t="shared" si="0"/>
        <v>44</v>
      </c>
    </row>
    <row r="41" spans="1:11" ht="15.75" thickBot="1" x14ac:dyDescent="0.3">
      <c r="A41" s="119"/>
      <c r="B41" s="132"/>
      <c r="C41" s="55" t="s">
        <v>37</v>
      </c>
      <c r="D41" s="55" t="s">
        <v>34</v>
      </c>
      <c r="E41" s="37">
        <f>SUM(E30:E37)</f>
        <v>2</v>
      </c>
      <c r="F41" s="38">
        <f>E41/$E$42</f>
        <v>0.2</v>
      </c>
      <c r="G41" s="37">
        <f>SUM(G30:G37)</f>
        <v>24</v>
      </c>
      <c r="H41" s="38">
        <f>G41/$G$42</f>
        <v>0.18604651162790697</v>
      </c>
      <c r="I41" s="37">
        <f>SUM(I30:I37)</f>
        <v>1</v>
      </c>
      <c r="J41" s="39">
        <f>I41/$I$42</f>
        <v>0.25</v>
      </c>
      <c r="K41" s="86">
        <f t="shared" si="0"/>
        <v>27</v>
      </c>
    </row>
    <row r="42" spans="1:11" ht="16.5" thickTop="1" thickBot="1" x14ac:dyDescent="0.3">
      <c r="A42" s="119"/>
      <c r="B42" s="132"/>
      <c r="C42" s="66" t="s">
        <v>39</v>
      </c>
      <c r="D42" s="67" t="s">
        <v>34</v>
      </c>
      <c r="E42" s="68">
        <f>SUM(E38:E41)</f>
        <v>10</v>
      </c>
      <c r="F42" s="69">
        <v>1</v>
      </c>
      <c r="G42" s="70">
        <f>SUM(G38:G41)</f>
        <v>129</v>
      </c>
      <c r="H42" s="69">
        <v>1</v>
      </c>
      <c r="I42" s="70">
        <f>SUM(I38:I41)</f>
        <v>4</v>
      </c>
      <c r="J42" s="71">
        <v>1</v>
      </c>
      <c r="K42" s="87">
        <f t="shared" si="0"/>
        <v>143</v>
      </c>
    </row>
    <row r="43" spans="1:11" ht="16.5" thickTop="1" thickBot="1" x14ac:dyDescent="0.3">
      <c r="A43" s="120"/>
      <c r="B43" s="133"/>
      <c r="C43" s="72" t="s">
        <v>40</v>
      </c>
      <c r="D43" s="72" t="s">
        <v>34</v>
      </c>
      <c r="E43" s="73">
        <f>E23+E42</f>
        <v>74</v>
      </c>
      <c r="F43" s="74">
        <f>E43/$K$43</f>
        <v>0.10866372980910426</v>
      </c>
      <c r="G43" s="75">
        <f>G23+G42</f>
        <v>574</v>
      </c>
      <c r="H43" s="74">
        <f>G43/$K$43</f>
        <v>0.84287812041116006</v>
      </c>
      <c r="I43" s="75">
        <f>I23+I42</f>
        <v>33</v>
      </c>
      <c r="J43" s="76">
        <f>I43/$K$43</f>
        <v>4.8458149779735685E-2</v>
      </c>
      <c r="K43" s="89">
        <f>K23+K42</f>
        <v>681</v>
      </c>
    </row>
    <row r="44" spans="1:11" ht="14.1" customHeight="1" thickTop="1" x14ac:dyDescent="0.25">
      <c r="A44" s="124">
        <v>2</v>
      </c>
      <c r="B44" s="127" t="s">
        <v>41</v>
      </c>
      <c r="C44" s="64" t="s">
        <v>42</v>
      </c>
      <c r="D44" s="64" t="s">
        <v>0</v>
      </c>
      <c r="E44" s="65">
        <v>24</v>
      </c>
      <c r="F44" s="96"/>
      <c r="G44" s="65">
        <v>125</v>
      </c>
      <c r="H44" s="96"/>
      <c r="I44" s="65">
        <v>13</v>
      </c>
      <c r="J44" s="100"/>
      <c r="K44" s="104"/>
    </row>
    <row r="45" spans="1:11" ht="14.1" customHeight="1" x14ac:dyDescent="0.25">
      <c r="A45" s="125"/>
      <c r="B45" s="128"/>
      <c r="C45" s="11" t="s">
        <v>43</v>
      </c>
      <c r="D45" s="11" t="s">
        <v>0</v>
      </c>
      <c r="E45" s="42">
        <v>19</v>
      </c>
      <c r="F45" s="97"/>
      <c r="G45" s="42">
        <v>74</v>
      </c>
      <c r="H45" s="97"/>
      <c r="I45" s="42">
        <v>9</v>
      </c>
      <c r="J45" s="101"/>
      <c r="K45" s="105"/>
    </row>
    <row r="46" spans="1:11" ht="14.1" customHeight="1" x14ac:dyDescent="0.25">
      <c r="A46" s="126"/>
      <c r="B46" s="129"/>
      <c r="C46" s="43" t="s">
        <v>44</v>
      </c>
      <c r="D46" s="43" t="s">
        <v>34</v>
      </c>
      <c r="E46" s="111">
        <f>E45/E44</f>
        <v>0.79166666666666663</v>
      </c>
      <c r="F46" s="98"/>
      <c r="G46" s="111">
        <f>G45/G44</f>
        <v>0.59199999999999997</v>
      </c>
      <c r="H46" s="98"/>
      <c r="I46" s="111">
        <f>I45/I44</f>
        <v>0.69230769230769229</v>
      </c>
      <c r="J46" s="102"/>
      <c r="K46" s="106"/>
    </row>
    <row r="47" spans="1:11" ht="14.1" customHeight="1" x14ac:dyDescent="0.25">
      <c r="A47" s="124">
        <v>3</v>
      </c>
      <c r="B47" s="127" t="s">
        <v>66</v>
      </c>
      <c r="C47" s="40" t="s">
        <v>68</v>
      </c>
      <c r="D47" s="40" t="s">
        <v>0</v>
      </c>
      <c r="E47" s="41">
        <v>0</v>
      </c>
      <c r="F47" s="99"/>
      <c r="G47" s="41">
        <v>0</v>
      </c>
      <c r="H47" s="99"/>
      <c r="I47" s="41">
        <v>0</v>
      </c>
      <c r="J47" s="103"/>
      <c r="K47" s="107"/>
    </row>
    <row r="48" spans="1:11" ht="14.1" customHeight="1" x14ac:dyDescent="0.25">
      <c r="A48" s="126"/>
      <c r="B48" s="129"/>
      <c r="C48" s="43" t="s">
        <v>67</v>
      </c>
      <c r="D48" s="43" t="s">
        <v>34</v>
      </c>
      <c r="E48" s="111">
        <v>0</v>
      </c>
      <c r="F48" s="98"/>
      <c r="G48" s="111">
        <v>0</v>
      </c>
      <c r="H48" s="98"/>
      <c r="I48" s="111">
        <v>0</v>
      </c>
      <c r="J48" s="102"/>
      <c r="K48" s="108"/>
    </row>
    <row r="49" spans="1:11" x14ac:dyDescent="0.25">
      <c r="A49" s="118">
        <v>5</v>
      </c>
      <c r="B49" s="121" t="s">
        <v>45</v>
      </c>
      <c r="C49" s="40" t="s">
        <v>46</v>
      </c>
      <c r="D49" s="40" t="s">
        <v>0</v>
      </c>
      <c r="E49" s="41">
        <v>2</v>
      </c>
      <c r="F49" s="110">
        <f>E49/$K$49</f>
        <v>0.15384615384615385</v>
      </c>
      <c r="G49" s="41">
        <v>11</v>
      </c>
      <c r="H49" s="110">
        <f>G49/$K$49</f>
        <v>0.84615384615384615</v>
      </c>
      <c r="I49" s="41">
        <v>0</v>
      </c>
      <c r="J49" s="110">
        <f>I49/$K$49</f>
        <v>0</v>
      </c>
      <c r="K49" s="109">
        <f>SUM(E49,G49,I49)</f>
        <v>13</v>
      </c>
    </row>
    <row r="50" spans="1:11" x14ac:dyDescent="0.25">
      <c r="A50" s="119"/>
      <c r="B50" s="122"/>
      <c r="C50" s="44" t="s">
        <v>47</v>
      </c>
      <c r="D50" s="11" t="s">
        <v>0</v>
      </c>
      <c r="E50" s="45"/>
      <c r="F50" s="45"/>
      <c r="G50" s="45"/>
      <c r="H50" s="45"/>
      <c r="I50" s="45"/>
      <c r="J50" s="77"/>
      <c r="K50" s="90"/>
    </row>
    <row r="51" spans="1:11" x14ac:dyDescent="0.25">
      <c r="A51" s="119"/>
      <c r="B51" s="122"/>
      <c r="C51" s="44" t="s">
        <v>48</v>
      </c>
      <c r="D51" s="11" t="s">
        <v>34</v>
      </c>
      <c r="E51" s="42"/>
      <c r="F51" s="46"/>
      <c r="G51" s="42"/>
      <c r="H51" s="46"/>
      <c r="I51" s="42"/>
      <c r="J51" s="78"/>
      <c r="K51" s="90"/>
    </row>
    <row r="52" spans="1:11" x14ac:dyDescent="0.25">
      <c r="A52" s="119"/>
      <c r="B52" s="122"/>
      <c r="C52" s="44" t="s">
        <v>49</v>
      </c>
      <c r="D52" s="11" t="s">
        <v>0</v>
      </c>
      <c r="E52" s="45"/>
      <c r="F52" s="45"/>
      <c r="G52" s="45"/>
      <c r="H52" s="45"/>
      <c r="I52" s="45"/>
      <c r="J52" s="77"/>
      <c r="K52" s="90"/>
    </row>
    <row r="53" spans="1:11" x14ac:dyDescent="0.25">
      <c r="A53" s="119"/>
      <c r="B53" s="122"/>
      <c r="C53" s="47" t="s">
        <v>50</v>
      </c>
      <c r="D53" s="18" t="s">
        <v>34</v>
      </c>
      <c r="E53" s="48"/>
      <c r="F53" s="48"/>
      <c r="G53" s="48"/>
      <c r="H53" s="48"/>
      <c r="I53" s="48"/>
      <c r="J53" s="79"/>
      <c r="K53" s="91"/>
    </row>
    <row r="54" spans="1:11" x14ac:dyDescent="0.25">
      <c r="A54" s="119"/>
      <c r="B54" s="122"/>
      <c r="C54" s="44" t="s">
        <v>51</v>
      </c>
      <c r="D54" s="11" t="s">
        <v>34</v>
      </c>
      <c r="E54" s="114">
        <f>(E49/$K$49)-(E43/$K$43)</f>
        <v>4.5182424037049598E-2</v>
      </c>
      <c r="F54" s="11"/>
      <c r="G54" s="114">
        <f>(G49/$K$49)-(G43/$K$43)</f>
        <v>3.2757257426860864E-3</v>
      </c>
      <c r="H54" s="11"/>
      <c r="I54" s="114">
        <f>(I49/$K$49)-(I43/$K$43)</f>
        <v>-4.8458149779735685E-2</v>
      </c>
      <c r="J54" s="80"/>
      <c r="K54" s="92"/>
    </row>
    <row r="55" spans="1:11" x14ac:dyDescent="0.25">
      <c r="A55" s="119"/>
      <c r="B55" s="122"/>
      <c r="C55" s="44" t="s">
        <v>52</v>
      </c>
      <c r="D55" s="11" t="s">
        <v>34</v>
      </c>
      <c r="E55" s="11"/>
      <c r="F55" s="11"/>
      <c r="G55" s="11"/>
      <c r="H55" s="11"/>
      <c r="I55" s="11"/>
      <c r="J55" s="80"/>
      <c r="K55" s="92"/>
    </row>
    <row r="56" spans="1:11" x14ac:dyDescent="0.25">
      <c r="A56" s="120"/>
      <c r="B56" s="123"/>
      <c r="C56" s="49" t="s">
        <v>53</v>
      </c>
      <c r="D56" s="43" t="s">
        <v>34</v>
      </c>
      <c r="E56" s="43"/>
      <c r="F56" s="43"/>
      <c r="G56" s="43"/>
      <c r="H56" s="43"/>
      <c r="I56" s="43"/>
      <c r="J56" s="81"/>
      <c r="K56" s="93"/>
    </row>
    <row r="59" spans="1:11" x14ac:dyDescent="0.25">
      <c r="E59" s="112"/>
      <c r="G59" s="112"/>
      <c r="I59" s="112"/>
    </row>
    <row r="61" spans="1:11" x14ac:dyDescent="0.25">
      <c r="E61" s="112"/>
      <c r="G61" s="112"/>
      <c r="I61" s="112"/>
    </row>
    <row r="62" spans="1:11" x14ac:dyDescent="0.25">
      <c r="E62" s="113"/>
      <c r="G62" s="113"/>
      <c r="I62" s="113"/>
    </row>
    <row r="67" spans="5:11" x14ac:dyDescent="0.25">
      <c r="E67" s="112"/>
      <c r="G67" s="112"/>
      <c r="I67" s="112"/>
      <c r="K67" s="112"/>
    </row>
    <row r="69" spans="5:11" x14ac:dyDescent="0.25">
      <c r="E69" s="112"/>
      <c r="G69" s="112"/>
      <c r="I69" s="112"/>
    </row>
    <row r="71" spans="5:11" x14ac:dyDescent="0.25">
      <c r="E71" s="113"/>
      <c r="G71" s="113"/>
      <c r="I71" s="113"/>
      <c r="K71" s="113"/>
    </row>
  </sheetData>
  <mergeCells count="12">
    <mergeCell ref="E1:J1"/>
    <mergeCell ref="E2:F2"/>
    <mergeCell ref="G2:H2"/>
    <mergeCell ref="I2:J2"/>
    <mergeCell ref="A6:A43"/>
    <mergeCell ref="B6:B43"/>
    <mergeCell ref="A49:A56"/>
    <mergeCell ref="B49:B56"/>
    <mergeCell ref="A44:A46"/>
    <mergeCell ref="B44:B46"/>
    <mergeCell ref="A47:A48"/>
    <mergeCell ref="B47:B48"/>
  </mergeCells>
  <pageMargins left="0.7" right="0.7" top="0.75" bottom="0.75" header="0.3" footer="0.3"/>
  <ignoredErrors>
    <ignoredError sqref="F19:F23 H19:H23 H39:H43 F39:F43 J43 G4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66"/>
  <sheetViews>
    <sheetView showGridLines="0" topLeftCell="C1" workbookViewId="0">
      <selection activeCell="F3" sqref="F3:M31"/>
    </sheetView>
  </sheetViews>
  <sheetFormatPr defaultColWidth="8.7109375" defaultRowHeight="12.75" x14ac:dyDescent="0.2"/>
  <cols>
    <col min="1" max="1" width="17.42578125" style="115" bestFit="1" customWidth="1"/>
    <col min="2" max="2" width="41" style="115" customWidth="1"/>
    <col min="3" max="3" width="15.28515625" style="115" bestFit="1" customWidth="1"/>
    <col min="4" max="4" width="9" style="115" bestFit="1" customWidth="1"/>
    <col min="5" max="5" width="13.140625" style="115" bestFit="1" customWidth="1"/>
    <col min="6" max="6" width="17.42578125" style="115" bestFit="1" customWidth="1"/>
    <col min="7" max="7" width="16.28515625" style="115" bestFit="1" customWidth="1"/>
    <col min="8" max="8" width="11.5703125" style="115" bestFit="1" customWidth="1"/>
    <col min="9" max="9" width="4" style="115" bestFit="1" customWidth="1"/>
    <col min="10" max="10" width="12.5703125" style="115" bestFit="1" customWidth="1"/>
    <col min="11" max="11" width="20.28515625" style="115" bestFit="1" customWidth="1"/>
    <col min="12" max="12" width="11.7109375" style="115" bestFit="1" customWidth="1"/>
    <col min="13" max="13" width="11.28515625" style="115" bestFit="1" customWidth="1"/>
    <col min="14" max="16384" width="8.7109375" style="115"/>
  </cols>
  <sheetData>
    <row r="2" spans="1:13" ht="15" x14ac:dyDescent="0.25">
      <c r="A2" s="134" t="s">
        <v>1</v>
      </c>
      <c r="B2" s="134" t="s">
        <v>62</v>
      </c>
      <c r="C2" s="134" t="s">
        <v>2</v>
      </c>
      <c r="D2" s="135" t="s">
        <v>0</v>
      </c>
      <c r="F2" s="140" t="s">
        <v>73</v>
      </c>
      <c r="G2"/>
      <c r="H2" s="140" t="s">
        <v>62</v>
      </c>
      <c r="I2"/>
      <c r="J2"/>
      <c r="K2"/>
      <c r="L2"/>
      <c r="M2"/>
    </row>
    <row r="3" spans="1:13" ht="15" x14ac:dyDescent="0.25">
      <c r="A3" s="139" t="s">
        <v>8</v>
      </c>
      <c r="B3" s="139" t="s">
        <v>3</v>
      </c>
      <c r="C3" s="136" t="s">
        <v>9</v>
      </c>
      <c r="D3" s="137">
        <v>3</v>
      </c>
      <c r="F3" s="140" t="s">
        <v>1</v>
      </c>
      <c r="G3" s="140" t="s">
        <v>2</v>
      </c>
      <c r="H3" t="s">
        <v>7</v>
      </c>
      <c r="I3" t="s">
        <v>3</v>
      </c>
      <c r="J3" t="s">
        <v>4</v>
      </c>
      <c r="K3" t="s">
        <v>5</v>
      </c>
      <c r="L3" t="s">
        <v>6</v>
      </c>
      <c r="M3" t="s">
        <v>75</v>
      </c>
    </row>
    <row r="4" spans="1:13" ht="15" x14ac:dyDescent="0.25">
      <c r="A4" s="139" t="s">
        <v>8</v>
      </c>
      <c r="B4" s="139" t="s">
        <v>3</v>
      </c>
      <c r="C4" s="136" t="s">
        <v>10</v>
      </c>
      <c r="D4" s="137">
        <v>36</v>
      </c>
      <c r="F4" t="s">
        <v>22</v>
      </c>
      <c r="G4" t="s">
        <v>74</v>
      </c>
      <c r="H4" s="141"/>
      <c r="I4" s="141">
        <v>1</v>
      </c>
      <c r="J4" s="141"/>
      <c r="K4" s="141"/>
      <c r="L4" s="141"/>
      <c r="M4" s="141">
        <v>1</v>
      </c>
    </row>
    <row r="5" spans="1:13" ht="15" x14ac:dyDescent="0.25">
      <c r="A5" s="139" t="s">
        <v>8</v>
      </c>
      <c r="B5" s="139" t="s">
        <v>3</v>
      </c>
      <c r="C5" s="136" t="s">
        <v>11</v>
      </c>
      <c r="D5" s="137">
        <v>24</v>
      </c>
      <c r="F5"/>
      <c r="G5" t="s">
        <v>23</v>
      </c>
      <c r="H5" s="141">
        <v>3</v>
      </c>
      <c r="I5" s="141">
        <v>15</v>
      </c>
      <c r="J5" s="141"/>
      <c r="K5" s="141">
        <v>1</v>
      </c>
      <c r="L5" s="141"/>
      <c r="M5" s="141">
        <v>19</v>
      </c>
    </row>
    <row r="6" spans="1:13" ht="15" x14ac:dyDescent="0.25">
      <c r="A6" s="139" t="s">
        <v>8</v>
      </c>
      <c r="B6" s="139" t="s">
        <v>3</v>
      </c>
      <c r="C6" s="136" t="s">
        <v>12</v>
      </c>
      <c r="D6" s="137">
        <v>19</v>
      </c>
      <c r="F6"/>
      <c r="G6" t="s">
        <v>24</v>
      </c>
      <c r="H6" s="141">
        <v>17</v>
      </c>
      <c r="I6" s="141">
        <v>44</v>
      </c>
      <c r="J6" s="141">
        <v>1</v>
      </c>
      <c r="K6" s="141">
        <v>1</v>
      </c>
      <c r="L6" s="141"/>
      <c r="M6" s="141">
        <v>63</v>
      </c>
    </row>
    <row r="7" spans="1:13" ht="15" x14ac:dyDescent="0.25">
      <c r="A7" s="139" t="s">
        <v>8</v>
      </c>
      <c r="B7" s="139" t="s">
        <v>3</v>
      </c>
      <c r="C7" s="136" t="s">
        <v>13</v>
      </c>
      <c r="D7" s="137">
        <v>23</v>
      </c>
      <c r="F7"/>
      <c r="G7" t="s">
        <v>9</v>
      </c>
      <c r="H7" s="141">
        <v>4</v>
      </c>
      <c r="I7" s="141">
        <v>58</v>
      </c>
      <c r="J7" s="141"/>
      <c r="K7" s="141">
        <v>1</v>
      </c>
      <c r="L7" s="141"/>
      <c r="M7" s="141">
        <v>63</v>
      </c>
    </row>
    <row r="8" spans="1:13" ht="15" x14ac:dyDescent="0.25">
      <c r="A8" s="139" t="s">
        <v>8</v>
      </c>
      <c r="B8" s="139" t="s">
        <v>3</v>
      </c>
      <c r="C8" s="136" t="s">
        <v>14</v>
      </c>
      <c r="D8" s="137">
        <v>8</v>
      </c>
      <c r="F8"/>
      <c r="G8" t="s">
        <v>10</v>
      </c>
      <c r="H8" s="141">
        <v>9</v>
      </c>
      <c r="I8" s="141">
        <v>55</v>
      </c>
      <c r="J8" s="141">
        <v>3</v>
      </c>
      <c r="K8" s="141">
        <v>1</v>
      </c>
      <c r="L8" s="141"/>
      <c r="M8" s="141">
        <v>68</v>
      </c>
    </row>
    <row r="9" spans="1:13" ht="15" x14ac:dyDescent="0.25">
      <c r="A9" s="139" t="s">
        <v>8</v>
      </c>
      <c r="B9" s="139" t="s">
        <v>3</v>
      </c>
      <c r="C9" s="136" t="s">
        <v>15</v>
      </c>
      <c r="D9" s="137">
        <v>3</v>
      </c>
      <c r="F9"/>
      <c r="G9" t="s">
        <v>11</v>
      </c>
      <c r="H9" s="141">
        <v>13</v>
      </c>
      <c r="I9" s="141">
        <v>89</v>
      </c>
      <c r="J9" s="141">
        <v>5</v>
      </c>
      <c r="K9" s="141">
        <v>3</v>
      </c>
      <c r="L9" s="141"/>
      <c r="M9" s="141">
        <v>110</v>
      </c>
    </row>
    <row r="10" spans="1:13" ht="15" x14ac:dyDescent="0.25">
      <c r="A10" s="139" t="s">
        <v>8</v>
      </c>
      <c r="B10" s="139" t="s">
        <v>3</v>
      </c>
      <c r="C10" s="136" t="s">
        <v>16</v>
      </c>
      <c r="D10" s="137">
        <v>1</v>
      </c>
      <c r="F10"/>
      <c r="G10" t="s">
        <v>12</v>
      </c>
      <c r="H10" s="141">
        <v>13</v>
      </c>
      <c r="I10" s="141">
        <v>75</v>
      </c>
      <c r="J10" s="141">
        <v>4</v>
      </c>
      <c r="K10" s="141"/>
      <c r="L10" s="141"/>
      <c r="M10" s="141">
        <v>92</v>
      </c>
    </row>
    <row r="11" spans="1:13" ht="15" x14ac:dyDescent="0.25">
      <c r="A11" s="139" t="s">
        <v>8</v>
      </c>
      <c r="B11" s="139" t="s">
        <v>3</v>
      </c>
      <c r="C11" s="136" t="s">
        <v>17</v>
      </c>
      <c r="D11" s="137">
        <v>3</v>
      </c>
      <c r="F11"/>
      <c r="G11" t="s">
        <v>13</v>
      </c>
      <c r="H11" s="141">
        <v>2</v>
      </c>
      <c r="I11" s="141">
        <v>39</v>
      </c>
      <c r="J11" s="141">
        <v>1</v>
      </c>
      <c r="K11" s="141">
        <v>1</v>
      </c>
      <c r="L11" s="141"/>
      <c r="M11" s="141">
        <v>43</v>
      </c>
    </row>
    <row r="12" spans="1:13" ht="15" x14ac:dyDescent="0.25">
      <c r="A12" s="139" t="s">
        <v>8</v>
      </c>
      <c r="B12" s="139" t="s">
        <v>3</v>
      </c>
      <c r="C12" s="136" t="s">
        <v>18</v>
      </c>
      <c r="D12" s="137">
        <v>6</v>
      </c>
      <c r="F12"/>
      <c r="G12" t="s">
        <v>14</v>
      </c>
      <c r="H12" s="141">
        <v>1</v>
      </c>
      <c r="I12" s="141">
        <v>38</v>
      </c>
      <c r="J12" s="141">
        <v>1</v>
      </c>
      <c r="K12" s="141">
        <v>1</v>
      </c>
      <c r="L12" s="141"/>
      <c r="M12" s="141">
        <v>41</v>
      </c>
    </row>
    <row r="13" spans="1:13" ht="15" x14ac:dyDescent="0.25">
      <c r="A13" s="139" t="s">
        <v>8</v>
      </c>
      <c r="B13" s="139" t="s">
        <v>3</v>
      </c>
      <c r="C13" s="136" t="s">
        <v>19</v>
      </c>
      <c r="D13" s="137">
        <v>1</v>
      </c>
      <c r="F13"/>
      <c r="G13" t="s">
        <v>15</v>
      </c>
      <c r="H13" s="141"/>
      <c r="I13" s="141">
        <v>12</v>
      </c>
      <c r="J13" s="141"/>
      <c r="K13" s="141">
        <v>1</v>
      </c>
      <c r="L13" s="141"/>
      <c r="M13" s="141">
        <v>13</v>
      </c>
    </row>
    <row r="14" spans="1:13" ht="15" x14ac:dyDescent="0.25">
      <c r="A14" s="139" t="s">
        <v>8</v>
      </c>
      <c r="B14" s="139" t="s">
        <v>3</v>
      </c>
      <c r="C14" s="136" t="s">
        <v>20</v>
      </c>
      <c r="D14" s="137">
        <v>2</v>
      </c>
      <c r="F14"/>
      <c r="G14" t="s">
        <v>16</v>
      </c>
      <c r="H14" s="141"/>
      <c r="I14" s="141">
        <v>7</v>
      </c>
      <c r="J14" s="141"/>
      <c r="K14" s="141">
        <v>1</v>
      </c>
      <c r="L14" s="141"/>
      <c r="M14" s="141">
        <v>8</v>
      </c>
    </row>
    <row r="15" spans="1:13" ht="15" x14ac:dyDescent="0.25">
      <c r="A15" s="139" t="s">
        <v>8</v>
      </c>
      <c r="B15" s="139" t="s">
        <v>4</v>
      </c>
      <c r="C15" s="136" t="s">
        <v>10</v>
      </c>
      <c r="D15" s="137">
        <v>2</v>
      </c>
      <c r="F15"/>
      <c r="G15" t="s">
        <v>18</v>
      </c>
      <c r="H15" s="141"/>
      <c r="I15" s="141">
        <v>1</v>
      </c>
      <c r="J15" s="141"/>
      <c r="K15" s="141"/>
      <c r="L15" s="141"/>
      <c r="M15" s="141">
        <v>1</v>
      </c>
    </row>
    <row r="16" spans="1:13" ht="15" x14ac:dyDescent="0.25">
      <c r="A16" s="139" t="s">
        <v>8</v>
      </c>
      <c r="B16" s="139" t="s">
        <v>4</v>
      </c>
      <c r="C16" s="136" t="s">
        <v>12</v>
      </c>
      <c r="D16" s="137">
        <v>1</v>
      </c>
      <c r="F16"/>
      <c r="G16" t="s">
        <v>17</v>
      </c>
      <c r="H16" s="141">
        <v>2</v>
      </c>
      <c r="I16" s="141">
        <v>7</v>
      </c>
      <c r="J16" s="141"/>
      <c r="K16" s="141"/>
      <c r="L16" s="141"/>
      <c r="M16" s="141">
        <v>9</v>
      </c>
    </row>
    <row r="17" spans="1:13" ht="15" x14ac:dyDescent="0.25">
      <c r="A17" s="139" t="s">
        <v>8</v>
      </c>
      <c r="B17" s="139" t="s">
        <v>4</v>
      </c>
      <c r="C17" s="136" t="s">
        <v>19</v>
      </c>
      <c r="D17" s="137">
        <v>1</v>
      </c>
      <c r="F17"/>
      <c r="G17" t="s">
        <v>25</v>
      </c>
      <c r="H17" s="141"/>
      <c r="I17" s="141">
        <v>4</v>
      </c>
      <c r="J17" s="141">
        <v>1</v>
      </c>
      <c r="K17" s="141">
        <v>1</v>
      </c>
      <c r="L17" s="141">
        <v>1</v>
      </c>
      <c r="M17" s="141">
        <v>7</v>
      </c>
    </row>
    <row r="18" spans="1:13" ht="15" x14ac:dyDescent="0.25">
      <c r="A18" s="139" t="s">
        <v>8</v>
      </c>
      <c r="B18" s="139" t="s">
        <v>7</v>
      </c>
      <c r="C18" s="136" t="s">
        <v>10</v>
      </c>
      <c r="D18" s="137">
        <v>6</v>
      </c>
      <c r="F18" t="s">
        <v>8</v>
      </c>
      <c r="G18" t="s">
        <v>9</v>
      </c>
      <c r="H18" s="141"/>
      <c r="I18" s="141">
        <v>3</v>
      </c>
      <c r="J18" s="141"/>
      <c r="K18" s="141"/>
      <c r="L18" s="141"/>
      <c r="M18" s="141">
        <v>3</v>
      </c>
    </row>
    <row r="19" spans="1:13" ht="15" x14ac:dyDescent="0.25">
      <c r="A19" s="139" t="s">
        <v>8</v>
      </c>
      <c r="B19" s="139" t="s">
        <v>7</v>
      </c>
      <c r="C19" s="136" t="s">
        <v>11</v>
      </c>
      <c r="D19" s="137">
        <v>1</v>
      </c>
      <c r="F19"/>
      <c r="G19" t="s">
        <v>10</v>
      </c>
      <c r="H19" s="141">
        <v>6</v>
      </c>
      <c r="I19" s="141">
        <v>36</v>
      </c>
      <c r="J19" s="141">
        <v>2</v>
      </c>
      <c r="K19" s="141"/>
      <c r="L19" s="141"/>
      <c r="M19" s="141">
        <v>44</v>
      </c>
    </row>
    <row r="20" spans="1:13" ht="15" x14ac:dyDescent="0.25">
      <c r="A20" s="139" t="s">
        <v>8</v>
      </c>
      <c r="B20" s="139" t="s">
        <v>7</v>
      </c>
      <c r="C20" s="136" t="s">
        <v>13</v>
      </c>
      <c r="D20" s="137">
        <v>1</v>
      </c>
      <c r="F20"/>
      <c r="G20" t="s">
        <v>11</v>
      </c>
      <c r="H20" s="141">
        <v>1</v>
      </c>
      <c r="I20" s="141">
        <v>24</v>
      </c>
      <c r="J20" s="141"/>
      <c r="K20" s="141"/>
      <c r="L20" s="141"/>
      <c r="M20" s="141">
        <v>25</v>
      </c>
    </row>
    <row r="21" spans="1:13" ht="15" x14ac:dyDescent="0.25">
      <c r="A21" s="139" t="s">
        <v>8</v>
      </c>
      <c r="B21" s="139" t="s">
        <v>7</v>
      </c>
      <c r="C21" s="136" t="s">
        <v>20</v>
      </c>
      <c r="D21" s="137">
        <v>1</v>
      </c>
      <c r="F21"/>
      <c r="G21" t="s">
        <v>12</v>
      </c>
      <c r="H21" s="141"/>
      <c r="I21" s="141">
        <v>19</v>
      </c>
      <c r="J21" s="141">
        <v>1</v>
      </c>
      <c r="K21" s="141"/>
      <c r="L21" s="141"/>
      <c r="M21" s="141">
        <v>20</v>
      </c>
    </row>
    <row r="22" spans="1:13" ht="15" x14ac:dyDescent="0.25">
      <c r="A22" s="139" t="s">
        <v>8</v>
      </c>
      <c r="B22" s="139" t="s">
        <v>7</v>
      </c>
      <c r="C22" s="136" t="s">
        <v>21</v>
      </c>
      <c r="D22" s="137">
        <v>1</v>
      </c>
      <c r="F22"/>
      <c r="G22" t="s">
        <v>13</v>
      </c>
      <c r="H22" s="141">
        <v>1</v>
      </c>
      <c r="I22" s="141">
        <v>23</v>
      </c>
      <c r="J22" s="141"/>
      <c r="K22" s="141"/>
      <c r="L22" s="141"/>
      <c r="M22" s="141">
        <v>24</v>
      </c>
    </row>
    <row r="23" spans="1:13" ht="15" x14ac:dyDescent="0.25">
      <c r="A23" s="139" t="s">
        <v>22</v>
      </c>
      <c r="B23" s="139" t="s">
        <v>3</v>
      </c>
      <c r="C23" s="136" t="s">
        <v>74</v>
      </c>
      <c r="D23" s="137">
        <v>1</v>
      </c>
      <c r="F23"/>
      <c r="G23" t="s">
        <v>14</v>
      </c>
      <c r="H23" s="141"/>
      <c r="I23" s="141">
        <v>8</v>
      </c>
      <c r="J23" s="141"/>
      <c r="K23" s="141"/>
      <c r="L23" s="141"/>
      <c r="M23" s="141">
        <v>8</v>
      </c>
    </row>
    <row r="24" spans="1:13" ht="15" x14ac:dyDescent="0.25">
      <c r="A24" s="139" t="s">
        <v>22</v>
      </c>
      <c r="B24" s="139" t="s">
        <v>3</v>
      </c>
      <c r="C24" s="136" t="s">
        <v>23</v>
      </c>
      <c r="D24" s="137">
        <v>15</v>
      </c>
      <c r="F24"/>
      <c r="G24" t="s">
        <v>15</v>
      </c>
      <c r="H24" s="141"/>
      <c r="I24" s="141">
        <v>3</v>
      </c>
      <c r="J24" s="141"/>
      <c r="K24" s="141"/>
      <c r="L24" s="141"/>
      <c r="M24" s="141">
        <v>3</v>
      </c>
    </row>
    <row r="25" spans="1:13" ht="15" x14ac:dyDescent="0.25">
      <c r="A25" s="139" t="s">
        <v>22</v>
      </c>
      <c r="B25" s="139" t="s">
        <v>3</v>
      </c>
      <c r="C25" s="136" t="s">
        <v>24</v>
      </c>
      <c r="D25" s="137">
        <v>44</v>
      </c>
      <c r="F25"/>
      <c r="G25" t="s">
        <v>16</v>
      </c>
      <c r="H25" s="141"/>
      <c r="I25" s="141">
        <v>1</v>
      </c>
      <c r="J25" s="141"/>
      <c r="K25" s="141"/>
      <c r="L25" s="141"/>
      <c r="M25" s="141">
        <v>1</v>
      </c>
    </row>
    <row r="26" spans="1:13" ht="15" x14ac:dyDescent="0.25">
      <c r="A26" s="139" t="s">
        <v>22</v>
      </c>
      <c r="B26" s="139" t="s">
        <v>3</v>
      </c>
      <c r="C26" s="136" t="s">
        <v>9</v>
      </c>
      <c r="D26" s="137">
        <v>58</v>
      </c>
      <c r="F26"/>
      <c r="G26" t="s">
        <v>18</v>
      </c>
      <c r="H26" s="141"/>
      <c r="I26" s="141">
        <v>6</v>
      </c>
      <c r="J26" s="141"/>
      <c r="K26" s="141"/>
      <c r="L26" s="141"/>
      <c r="M26" s="141">
        <v>6</v>
      </c>
    </row>
    <row r="27" spans="1:13" ht="15" x14ac:dyDescent="0.25">
      <c r="A27" s="139" t="s">
        <v>22</v>
      </c>
      <c r="B27" s="139" t="s">
        <v>3</v>
      </c>
      <c r="C27" s="136" t="s">
        <v>10</v>
      </c>
      <c r="D27" s="137">
        <v>55</v>
      </c>
      <c r="F27"/>
      <c r="G27" t="s">
        <v>19</v>
      </c>
      <c r="H27" s="141"/>
      <c r="I27" s="141">
        <v>1</v>
      </c>
      <c r="J27" s="141">
        <v>1</v>
      </c>
      <c r="K27" s="141"/>
      <c r="L27" s="141"/>
      <c r="M27" s="141">
        <v>2</v>
      </c>
    </row>
    <row r="28" spans="1:13" ht="15" x14ac:dyDescent="0.25">
      <c r="A28" s="139" t="s">
        <v>22</v>
      </c>
      <c r="B28" s="139" t="s">
        <v>3</v>
      </c>
      <c r="C28" s="136" t="s">
        <v>11</v>
      </c>
      <c r="D28" s="137">
        <v>89</v>
      </c>
      <c r="F28"/>
      <c r="G28" t="s">
        <v>20</v>
      </c>
      <c r="H28" s="141">
        <v>1</v>
      </c>
      <c r="I28" s="141">
        <v>2</v>
      </c>
      <c r="J28" s="141"/>
      <c r="K28" s="141"/>
      <c r="L28" s="141"/>
      <c r="M28" s="141">
        <v>3</v>
      </c>
    </row>
    <row r="29" spans="1:13" ht="15" x14ac:dyDescent="0.25">
      <c r="A29" s="139" t="s">
        <v>22</v>
      </c>
      <c r="B29" s="139" t="s">
        <v>3</v>
      </c>
      <c r="C29" s="136" t="s">
        <v>12</v>
      </c>
      <c r="D29" s="137">
        <v>75</v>
      </c>
      <c r="F29"/>
      <c r="G29" t="s">
        <v>17</v>
      </c>
      <c r="H29" s="141"/>
      <c r="I29" s="141">
        <v>3</v>
      </c>
      <c r="J29" s="141"/>
      <c r="K29" s="141"/>
      <c r="L29" s="141"/>
      <c r="M29" s="141">
        <v>3</v>
      </c>
    </row>
    <row r="30" spans="1:13" ht="15" x14ac:dyDescent="0.25">
      <c r="A30" s="139" t="s">
        <v>22</v>
      </c>
      <c r="B30" s="139" t="s">
        <v>3</v>
      </c>
      <c r="C30" s="136" t="s">
        <v>13</v>
      </c>
      <c r="D30" s="137">
        <v>39</v>
      </c>
      <c r="F30"/>
      <c r="G30" t="s">
        <v>21</v>
      </c>
      <c r="H30" s="141">
        <v>1</v>
      </c>
      <c r="I30" s="141"/>
      <c r="J30" s="141"/>
      <c r="K30" s="141"/>
      <c r="L30" s="141"/>
      <c r="M30" s="141">
        <v>1</v>
      </c>
    </row>
    <row r="31" spans="1:13" ht="15" x14ac:dyDescent="0.25">
      <c r="A31" s="139" t="s">
        <v>22</v>
      </c>
      <c r="B31" s="139" t="s">
        <v>3</v>
      </c>
      <c r="C31" s="136" t="s">
        <v>14</v>
      </c>
      <c r="D31" s="137">
        <v>38</v>
      </c>
      <c r="F31" t="s">
        <v>26</v>
      </c>
      <c r="G31" t="s">
        <v>72</v>
      </c>
      <c r="H31" s="141">
        <v>1</v>
      </c>
      <c r="I31" s="141">
        <v>1</v>
      </c>
      <c r="J31" s="141"/>
      <c r="K31" s="141"/>
      <c r="L31" s="141">
        <v>14</v>
      </c>
      <c r="M31" s="141">
        <v>16</v>
      </c>
    </row>
    <row r="32" spans="1:13" ht="15" x14ac:dyDescent="0.25">
      <c r="A32" s="139" t="s">
        <v>22</v>
      </c>
      <c r="B32" s="139" t="s">
        <v>3</v>
      </c>
      <c r="C32" s="136" t="s">
        <v>15</v>
      </c>
      <c r="D32" s="137">
        <v>12</v>
      </c>
      <c r="F32" t="s">
        <v>75</v>
      </c>
      <c r="G32"/>
      <c r="H32" s="141">
        <v>75</v>
      </c>
      <c r="I32" s="141">
        <v>575</v>
      </c>
      <c r="J32" s="141">
        <v>20</v>
      </c>
      <c r="K32" s="141">
        <v>12</v>
      </c>
      <c r="L32" s="141">
        <v>15</v>
      </c>
      <c r="M32" s="141">
        <v>697</v>
      </c>
    </row>
    <row r="33" spans="1:13" ht="15" x14ac:dyDescent="0.25">
      <c r="A33" s="139" t="s">
        <v>22</v>
      </c>
      <c r="B33" s="139" t="s">
        <v>3</v>
      </c>
      <c r="C33" s="136" t="s">
        <v>16</v>
      </c>
      <c r="D33" s="137">
        <v>7</v>
      </c>
      <c r="F33"/>
      <c r="G33"/>
      <c r="H33"/>
      <c r="I33"/>
      <c r="J33"/>
      <c r="K33"/>
      <c r="L33"/>
      <c r="M33"/>
    </row>
    <row r="34" spans="1:13" ht="15" x14ac:dyDescent="0.25">
      <c r="A34" s="139" t="s">
        <v>22</v>
      </c>
      <c r="B34" s="139" t="s">
        <v>3</v>
      </c>
      <c r="C34" s="136" t="s">
        <v>17</v>
      </c>
      <c r="D34" s="137">
        <v>7</v>
      </c>
      <c r="F34"/>
      <c r="G34"/>
      <c r="H34"/>
      <c r="I34"/>
      <c r="J34"/>
      <c r="K34"/>
      <c r="L34"/>
      <c r="M34"/>
    </row>
    <row r="35" spans="1:13" ht="15" x14ac:dyDescent="0.25">
      <c r="A35" s="139" t="s">
        <v>22</v>
      </c>
      <c r="B35" s="139" t="s">
        <v>3</v>
      </c>
      <c r="C35" s="136" t="s">
        <v>18</v>
      </c>
      <c r="D35" s="137">
        <v>1</v>
      </c>
      <c r="F35"/>
      <c r="G35"/>
      <c r="H35"/>
      <c r="I35"/>
      <c r="J35"/>
      <c r="K35"/>
      <c r="L35"/>
      <c r="M35"/>
    </row>
    <row r="36" spans="1:13" x14ac:dyDescent="0.2">
      <c r="A36" s="139" t="s">
        <v>22</v>
      </c>
      <c r="B36" s="139" t="s">
        <v>3</v>
      </c>
      <c r="C36" s="136" t="s">
        <v>25</v>
      </c>
      <c r="D36" s="137">
        <v>4</v>
      </c>
    </row>
    <row r="37" spans="1:13" x14ac:dyDescent="0.2">
      <c r="A37" s="139" t="s">
        <v>22</v>
      </c>
      <c r="B37" s="139" t="s">
        <v>4</v>
      </c>
      <c r="C37" s="136" t="s">
        <v>24</v>
      </c>
      <c r="D37" s="137">
        <v>1</v>
      </c>
    </row>
    <row r="38" spans="1:13" x14ac:dyDescent="0.2">
      <c r="A38" s="139" t="s">
        <v>22</v>
      </c>
      <c r="B38" s="139" t="s">
        <v>4</v>
      </c>
      <c r="C38" s="136" t="s">
        <v>10</v>
      </c>
      <c r="D38" s="137">
        <v>3</v>
      </c>
    </row>
    <row r="39" spans="1:13" x14ac:dyDescent="0.2">
      <c r="A39" s="139" t="s">
        <v>22</v>
      </c>
      <c r="B39" s="139" t="s">
        <v>4</v>
      </c>
      <c r="C39" s="136" t="s">
        <v>11</v>
      </c>
      <c r="D39" s="137">
        <v>5</v>
      </c>
    </row>
    <row r="40" spans="1:13" x14ac:dyDescent="0.2">
      <c r="A40" s="139" t="s">
        <v>22</v>
      </c>
      <c r="B40" s="139" t="s">
        <v>4</v>
      </c>
      <c r="C40" s="136" t="s">
        <v>12</v>
      </c>
      <c r="D40" s="137">
        <v>4</v>
      </c>
    </row>
    <row r="41" spans="1:13" x14ac:dyDescent="0.2">
      <c r="A41" s="139" t="s">
        <v>22</v>
      </c>
      <c r="B41" s="139" t="s">
        <v>4</v>
      </c>
      <c r="C41" s="136" t="s">
        <v>13</v>
      </c>
      <c r="D41" s="137">
        <v>1</v>
      </c>
    </row>
    <row r="42" spans="1:13" x14ac:dyDescent="0.2">
      <c r="A42" s="139" t="s">
        <v>22</v>
      </c>
      <c r="B42" s="139" t="s">
        <v>4</v>
      </c>
      <c r="C42" s="136" t="s">
        <v>14</v>
      </c>
      <c r="D42" s="137">
        <v>1</v>
      </c>
    </row>
    <row r="43" spans="1:13" x14ac:dyDescent="0.2">
      <c r="A43" s="139" t="s">
        <v>22</v>
      </c>
      <c r="B43" s="139" t="s">
        <v>4</v>
      </c>
      <c r="C43" s="136" t="s">
        <v>25</v>
      </c>
      <c r="D43" s="137">
        <v>1</v>
      </c>
    </row>
    <row r="44" spans="1:13" x14ac:dyDescent="0.2">
      <c r="A44" s="139" t="s">
        <v>22</v>
      </c>
      <c r="B44" s="139" t="s">
        <v>5</v>
      </c>
      <c r="C44" s="136" t="s">
        <v>23</v>
      </c>
      <c r="D44" s="137">
        <v>1</v>
      </c>
    </row>
    <row r="45" spans="1:13" x14ac:dyDescent="0.2">
      <c r="A45" s="139" t="s">
        <v>22</v>
      </c>
      <c r="B45" s="139" t="s">
        <v>5</v>
      </c>
      <c r="C45" s="136" t="s">
        <v>24</v>
      </c>
      <c r="D45" s="137">
        <v>1</v>
      </c>
    </row>
    <row r="46" spans="1:13" x14ac:dyDescent="0.2">
      <c r="A46" s="139" t="s">
        <v>22</v>
      </c>
      <c r="B46" s="139" t="s">
        <v>5</v>
      </c>
      <c r="C46" s="136" t="s">
        <v>9</v>
      </c>
      <c r="D46" s="137">
        <v>1</v>
      </c>
    </row>
    <row r="47" spans="1:13" x14ac:dyDescent="0.2">
      <c r="A47" s="139" t="s">
        <v>22</v>
      </c>
      <c r="B47" s="139" t="s">
        <v>5</v>
      </c>
      <c r="C47" s="136" t="s">
        <v>10</v>
      </c>
      <c r="D47" s="137">
        <v>1</v>
      </c>
    </row>
    <row r="48" spans="1:13" x14ac:dyDescent="0.2">
      <c r="A48" s="139" t="s">
        <v>22</v>
      </c>
      <c r="B48" s="139" t="s">
        <v>5</v>
      </c>
      <c r="C48" s="136" t="s">
        <v>11</v>
      </c>
      <c r="D48" s="137">
        <v>3</v>
      </c>
    </row>
    <row r="49" spans="1:4" x14ac:dyDescent="0.2">
      <c r="A49" s="139" t="s">
        <v>22</v>
      </c>
      <c r="B49" s="139" t="s">
        <v>5</v>
      </c>
      <c r="C49" s="136" t="s">
        <v>13</v>
      </c>
      <c r="D49" s="137">
        <v>1</v>
      </c>
    </row>
    <row r="50" spans="1:4" x14ac:dyDescent="0.2">
      <c r="A50" s="139" t="s">
        <v>22</v>
      </c>
      <c r="B50" s="139" t="s">
        <v>5</v>
      </c>
      <c r="C50" s="136" t="s">
        <v>14</v>
      </c>
      <c r="D50" s="137">
        <v>1</v>
      </c>
    </row>
    <row r="51" spans="1:4" x14ac:dyDescent="0.2">
      <c r="A51" s="139" t="s">
        <v>22</v>
      </c>
      <c r="B51" s="139" t="s">
        <v>5</v>
      </c>
      <c r="C51" s="136" t="s">
        <v>15</v>
      </c>
      <c r="D51" s="137">
        <v>1</v>
      </c>
    </row>
    <row r="52" spans="1:4" x14ac:dyDescent="0.2">
      <c r="A52" s="139" t="s">
        <v>22</v>
      </c>
      <c r="B52" s="139" t="s">
        <v>5</v>
      </c>
      <c r="C52" s="136" t="s">
        <v>16</v>
      </c>
      <c r="D52" s="137">
        <v>1</v>
      </c>
    </row>
    <row r="53" spans="1:4" x14ac:dyDescent="0.2">
      <c r="A53" s="139" t="s">
        <v>22</v>
      </c>
      <c r="B53" s="139" t="s">
        <v>5</v>
      </c>
      <c r="C53" s="136" t="s">
        <v>25</v>
      </c>
      <c r="D53" s="137">
        <v>1</v>
      </c>
    </row>
    <row r="54" spans="1:4" x14ac:dyDescent="0.2">
      <c r="A54" s="139" t="s">
        <v>22</v>
      </c>
      <c r="B54" s="136" t="s">
        <v>6</v>
      </c>
      <c r="C54" s="136" t="s">
        <v>25</v>
      </c>
      <c r="D54" s="137">
        <v>1</v>
      </c>
    </row>
    <row r="55" spans="1:4" x14ac:dyDescent="0.2">
      <c r="A55" s="139" t="s">
        <v>22</v>
      </c>
      <c r="B55" s="139" t="s">
        <v>7</v>
      </c>
      <c r="C55" s="136" t="s">
        <v>23</v>
      </c>
      <c r="D55" s="137">
        <v>3</v>
      </c>
    </row>
    <row r="56" spans="1:4" x14ac:dyDescent="0.2">
      <c r="A56" s="139" t="s">
        <v>22</v>
      </c>
      <c r="B56" s="139" t="s">
        <v>7</v>
      </c>
      <c r="C56" s="136" t="s">
        <v>24</v>
      </c>
      <c r="D56" s="137">
        <v>17</v>
      </c>
    </row>
    <row r="57" spans="1:4" x14ac:dyDescent="0.2">
      <c r="A57" s="139" t="s">
        <v>22</v>
      </c>
      <c r="B57" s="139" t="s">
        <v>7</v>
      </c>
      <c r="C57" s="136" t="s">
        <v>9</v>
      </c>
      <c r="D57" s="137">
        <v>4</v>
      </c>
    </row>
    <row r="58" spans="1:4" x14ac:dyDescent="0.2">
      <c r="A58" s="139" t="s">
        <v>22</v>
      </c>
      <c r="B58" s="139" t="s">
        <v>7</v>
      </c>
      <c r="C58" s="136" t="s">
        <v>10</v>
      </c>
      <c r="D58" s="137">
        <v>9</v>
      </c>
    </row>
    <row r="59" spans="1:4" x14ac:dyDescent="0.2">
      <c r="A59" s="139" t="s">
        <v>22</v>
      </c>
      <c r="B59" s="139" t="s">
        <v>7</v>
      </c>
      <c r="C59" s="136" t="s">
        <v>11</v>
      </c>
      <c r="D59" s="137">
        <v>13</v>
      </c>
    </row>
    <row r="60" spans="1:4" x14ac:dyDescent="0.2">
      <c r="A60" s="139" t="s">
        <v>22</v>
      </c>
      <c r="B60" s="139" t="s">
        <v>7</v>
      </c>
      <c r="C60" s="136" t="s">
        <v>12</v>
      </c>
      <c r="D60" s="137">
        <v>13</v>
      </c>
    </row>
    <row r="61" spans="1:4" x14ac:dyDescent="0.2">
      <c r="A61" s="139" t="s">
        <v>22</v>
      </c>
      <c r="B61" s="139" t="s">
        <v>7</v>
      </c>
      <c r="C61" s="136" t="s">
        <v>13</v>
      </c>
      <c r="D61" s="137">
        <v>2</v>
      </c>
    </row>
    <row r="62" spans="1:4" x14ac:dyDescent="0.2">
      <c r="A62" s="139" t="s">
        <v>22</v>
      </c>
      <c r="B62" s="139" t="s">
        <v>7</v>
      </c>
      <c r="C62" s="136" t="s">
        <v>14</v>
      </c>
      <c r="D62" s="137">
        <v>1</v>
      </c>
    </row>
    <row r="63" spans="1:4" x14ac:dyDescent="0.2">
      <c r="A63" s="139" t="s">
        <v>22</v>
      </c>
      <c r="B63" s="139" t="s">
        <v>7</v>
      </c>
      <c r="C63" s="136" t="s">
        <v>17</v>
      </c>
      <c r="D63" s="137">
        <v>2</v>
      </c>
    </row>
    <row r="64" spans="1:4" ht="15" x14ac:dyDescent="0.2">
      <c r="A64" s="139" t="s">
        <v>26</v>
      </c>
      <c r="B64" s="136" t="s">
        <v>3</v>
      </c>
      <c r="C64" s="138"/>
      <c r="D64" s="137">
        <v>1</v>
      </c>
    </row>
    <row r="65" spans="1:4" ht="15" x14ac:dyDescent="0.2">
      <c r="A65" s="139" t="s">
        <v>26</v>
      </c>
      <c r="B65" s="136" t="s">
        <v>6</v>
      </c>
      <c r="C65" s="138"/>
      <c r="D65" s="137">
        <v>14</v>
      </c>
    </row>
    <row r="66" spans="1:4" ht="15" x14ac:dyDescent="0.2">
      <c r="A66" s="139" t="s">
        <v>26</v>
      </c>
      <c r="B66" s="136" t="s">
        <v>7</v>
      </c>
      <c r="C66" s="138"/>
      <c r="D66" s="137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323C3-1E7F-44CA-BFF6-CBB845159FFC}">
  <dimension ref="A2:D6"/>
  <sheetViews>
    <sheetView showGridLines="0" workbookViewId="0">
      <selection activeCell="C27" sqref="C27"/>
    </sheetView>
  </sheetViews>
  <sheetFormatPr defaultColWidth="8.7109375" defaultRowHeight="15" x14ac:dyDescent="0.25"/>
  <cols>
    <col min="1" max="1" width="15.85546875" style="1" customWidth="1"/>
    <col min="2" max="2" width="9.140625" style="1" customWidth="1"/>
    <col min="3" max="4" width="5.140625" style="1" customWidth="1"/>
    <col min="5" max="5" width="0.85546875" style="1" customWidth="1"/>
    <col min="6" max="12" width="9.5703125" style="1" customWidth="1"/>
    <col min="13" max="16384" width="8.7109375" style="1"/>
  </cols>
  <sheetData>
    <row r="2" spans="1:4" x14ac:dyDescent="0.25">
      <c r="A2" s="142" t="s">
        <v>62</v>
      </c>
      <c r="B2" s="142" t="s">
        <v>42</v>
      </c>
      <c r="C2" s="142" t="s">
        <v>43</v>
      </c>
      <c r="D2" s="143" t="s">
        <v>63</v>
      </c>
    </row>
    <row r="3" spans="1:4" x14ac:dyDescent="0.25">
      <c r="A3" s="144" t="s">
        <v>3</v>
      </c>
      <c r="B3" s="145">
        <v>125</v>
      </c>
      <c r="C3" s="145">
        <v>74</v>
      </c>
      <c r="D3" s="146">
        <v>0.59199999999999997</v>
      </c>
    </row>
    <row r="4" spans="1:4" x14ac:dyDescent="0.25">
      <c r="A4" s="144" t="s">
        <v>4</v>
      </c>
      <c r="B4" s="145">
        <v>5</v>
      </c>
      <c r="C4" s="145">
        <v>2</v>
      </c>
      <c r="D4" s="146">
        <v>0.4</v>
      </c>
    </row>
    <row r="5" spans="1:4" x14ac:dyDescent="0.25">
      <c r="A5" s="144" t="s">
        <v>6</v>
      </c>
      <c r="B5" s="145">
        <v>8</v>
      </c>
      <c r="C5" s="145">
        <v>7</v>
      </c>
      <c r="D5" s="146">
        <v>0.875</v>
      </c>
    </row>
    <row r="6" spans="1:4" x14ac:dyDescent="0.25">
      <c r="A6" s="144" t="s">
        <v>7</v>
      </c>
      <c r="B6" s="145">
        <v>24</v>
      </c>
      <c r="C6" s="145">
        <v>19</v>
      </c>
      <c r="D6" s="146">
        <v>0.79166666666666696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C3E93-8AAF-41D9-8302-C67A03412E44}">
  <dimension ref="A1:D6"/>
  <sheetViews>
    <sheetView showGridLines="0" workbookViewId="0">
      <selection activeCell="B7" sqref="B7"/>
    </sheetView>
  </sheetViews>
  <sheetFormatPr defaultColWidth="8.7109375" defaultRowHeight="15" x14ac:dyDescent="0.25"/>
  <cols>
    <col min="1" max="1" width="24.42578125" style="1" customWidth="1"/>
    <col min="2" max="2" width="9.140625" style="1" customWidth="1"/>
    <col min="3" max="3" width="16.85546875" style="1" customWidth="1"/>
    <col min="4" max="4" width="5.140625" style="1" customWidth="1"/>
    <col min="5" max="5" width="0.85546875" style="1" customWidth="1"/>
    <col min="6" max="10" width="9.28515625" style="1" customWidth="1"/>
    <col min="11" max="16384" width="8.7109375" style="1"/>
  </cols>
  <sheetData>
    <row r="1" spans="1:4" x14ac:dyDescent="0.25">
      <c r="A1" s="50" t="s">
        <v>64</v>
      </c>
      <c r="B1" s="50" t="s">
        <v>0</v>
      </c>
      <c r="C1" s="50" t="s">
        <v>65</v>
      </c>
      <c r="D1" s="51" t="s">
        <v>63</v>
      </c>
    </row>
    <row r="2" spans="1:4" x14ac:dyDescent="0.25">
      <c r="A2" s="52" t="s">
        <v>3</v>
      </c>
      <c r="B2" s="53">
        <v>575</v>
      </c>
      <c r="C2" s="53">
        <v>0</v>
      </c>
      <c r="D2" s="54">
        <v>0</v>
      </c>
    </row>
    <row r="3" spans="1:4" x14ac:dyDescent="0.25">
      <c r="A3" s="52" t="s">
        <v>4</v>
      </c>
      <c r="B3" s="53">
        <v>20</v>
      </c>
      <c r="C3" s="53">
        <v>0</v>
      </c>
      <c r="D3" s="54">
        <v>0</v>
      </c>
    </row>
    <row r="4" spans="1:4" x14ac:dyDescent="0.25">
      <c r="A4" s="52" t="s">
        <v>5</v>
      </c>
      <c r="B4" s="53">
        <v>12</v>
      </c>
      <c r="C4" s="53">
        <v>0</v>
      </c>
      <c r="D4" s="54">
        <v>0</v>
      </c>
    </row>
    <row r="5" spans="1:4" x14ac:dyDescent="0.25">
      <c r="A5" s="52" t="s">
        <v>6</v>
      </c>
      <c r="B5" s="53">
        <v>15</v>
      </c>
      <c r="C5" s="53">
        <v>0</v>
      </c>
      <c r="D5" s="54">
        <v>0</v>
      </c>
    </row>
    <row r="6" spans="1:4" x14ac:dyDescent="0.25">
      <c r="A6" s="52" t="s">
        <v>7</v>
      </c>
      <c r="B6" s="53">
        <v>75</v>
      </c>
      <c r="C6" s="53">
        <v>0</v>
      </c>
      <c r="D6" s="54"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B12DA-4DEB-426D-822F-550AAEC98F0F}">
  <dimension ref="A3:E8"/>
  <sheetViews>
    <sheetView showGridLines="0" workbookViewId="0">
      <selection sqref="A1:XFD7"/>
    </sheetView>
  </sheetViews>
  <sheetFormatPr defaultColWidth="8.7109375" defaultRowHeight="15" x14ac:dyDescent="0.25"/>
  <cols>
    <col min="1" max="1" width="15.85546875" style="1" customWidth="1"/>
    <col min="2" max="2" width="9.140625" style="1" customWidth="1"/>
    <col min="3" max="3" width="10.85546875" style="1" customWidth="1"/>
    <col min="4" max="4" width="13.85546875" style="1" customWidth="1"/>
    <col min="5" max="5" width="15.85546875" style="1" customWidth="1"/>
    <col min="6" max="6" width="0.85546875" style="1" customWidth="1"/>
    <col min="7" max="9" width="12.140625" style="1" customWidth="1"/>
    <col min="10" max="16384" width="8.7109375" style="1"/>
  </cols>
  <sheetData>
    <row r="3" spans="1:5" x14ac:dyDescent="0.25">
      <c r="A3" s="147" t="s">
        <v>62</v>
      </c>
      <c r="B3" s="147" t="s">
        <v>0</v>
      </c>
      <c r="C3" s="147" t="s">
        <v>69</v>
      </c>
      <c r="D3" s="147" t="s">
        <v>70</v>
      </c>
      <c r="E3" s="148" t="s">
        <v>71</v>
      </c>
    </row>
    <row r="4" spans="1:5" x14ac:dyDescent="0.25">
      <c r="A4" s="149" t="s">
        <v>3</v>
      </c>
      <c r="B4" s="150">
        <v>575</v>
      </c>
      <c r="C4" s="151">
        <v>82.496413199425305</v>
      </c>
      <c r="D4" s="150">
        <v>11</v>
      </c>
      <c r="E4" s="152">
        <v>84.615384615384599</v>
      </c>
    </row>
    <row r="5" spans="1:5" x14ac:dyDescent="0.25">
      <c r="A5" s="149" t="s">
        <v>4</v>
      </c>
      <c r="B5" s="150">
        <v>20</v>
      </c>
      <c r="C5" s="151">
        <v>2.8694404591104701</v>
      </c>
      <c r="D5" s="150">
        <v>0</v>
      </c>
      <c r="E5" s="152">
        <v>0</v>
      </c>
    </row>
    <row r="6" spans="1:5" x14ac:dyDescent="0.25">
      <c r="A6" s="149" t="s">
        <v>5</v>
      </c>
      <c r="B6" s="150">
        <v>12</v>
      </c>
      <c r="C6" s="151">
        <v>1.7216642754662801</v>
      </c>
      <c r="D6" s="150">
        <v>0</v>
      </c>
      <c r="E6" s="152">
        <v>0</v>
      </c>
    </row>
    <row r="7" spans="1:5" x14ac:dyDescent="0.25">
      <c r="A7" s="149" t="s">
        <v>6</v>
      </c>
      <c r="B7" s="150">
        <v>15</v>
      </c>
      <c r="C7" s="151">
        <v>2.15208034433285</v>
      </c>
      <c r="D7" s="150">
        <v>0</v>
      </c>
      <c r="E7" s="152">
        <v>0</v>
      </c>
    </row>
    <row r="8" spans="1:5" x14ac:dyDescent="0.25">
      <c r="A8" s="149" t="s">
        <v>7</v>
      </c>
      <c r="B8" s="150">
        <v>75</v>
      </c>
      <c r="C8" s="151">
        <v>10.7604017216643</v>
      </c>
      <c r="D8" s="150">
        <v>2</v>
      </c>
      <c r="E8" s="152">
        <v>15.384615384615399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7506b12a-918e-450b-82fc-492306352f81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FFA8731E229E40B7BB37791073EB1C" ma:contentTypeVersion="16" ma:contentTypeDescription="Create a new document." ma:contentTypeScope="" ma:versionID="06e0b18e8432073c946a67f6fd14e0cf">
  <xsd:schema xmlns:xsd="http://www.w3.org/2001/XMLSchema" xmlns:xs="http://www.w3.org/2001/XMLSchema" xmlns:p="http://schemas.microsoft.com/office/2006/metadata/properties" xmlns:ns1="http://schemas.microsoft.com/sharepoint/v3" xmlns:ns2="7506b12a-918e-450b-82fc-492306352f81" xmlns:ns3="a7c0555e-6b49-49ac-ab32-441e1d48ab51" targetNamespace="http://schemas.microsoft.com/office/2006/metadata/properties" ma:root="true" ma:fieldsID="a95f0a34dec8d45dbf66d043f1aa09e7" ns1:_="" ns2:_="" ns3:_="">
    <xsd:import namespace="http://schemas.microsoft.com/sharepoint/v3"/>
    <xsd:import namespace="7506b12a-918e-450b-82fc-492306352f81"/>
    <xsd:import namespace="a7c0555e-6b49-49ac-ab32-441e1d48ab51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06b12a-918e-450b-82fc-492306352f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2c8d5fda-b97d-42c6-97e2-f76465e161c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c0555e-6b49-49ac-ab32-441e1d48ab5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0AD222C-701D-4019-8286-780ACAF1D09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0E2D560-69E5-4CA0-BD54-D4324F916EFC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cd87aa95-be7c-43bb-a99b-01ec21e2067d"/>
  </ds:schemaRefs>
</ds:datastoreItem>
</file>

<file path=customXml/itemProps3.xml><?xml version="1.0" encoding="utf-8"?>
<ds:datastoreItem xmlns:ds="http://schemas.openxmlformats.org/officeDocument/2006/customXml" ds:itemID="{28D73183-F8A6-4E88-8428-E48C3C8435E1}"/>
</file>

<file path=docMetadata/LabelInfo.xml><?xml version="1.0" encoding="utf-8"?>
<clbl:labelList xmlns:clbl="http://schemas.microsoft.com/office/2020/mipLabelMetadata">
  <clbl:label id="{37c354b2-85b0-47f5-b222-07b48d774ee3}" enabled="0" method="" siteId="{37c354b2-85b0-47f5-b222-07b48d774ee3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Pay grade</vt:lpstr>
      <vt:lpstr>recruitment</vt:lpstr>
      <vt:lpstr>capability</vt:lpstr>
      <vt:lpstr>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2025-01-30T15:50:25Z</dcterms:created>
  <dcterms:modified xsi:type="dcterms:W3CDTF">2025-05-01T11:30:17Z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0x010100F4FFA8731E229E40B7BB37791073EB1C</vt:lpwstr>
  </property>
  <property fmtid="{D5CDD505-2E9C-101B-9397-08002B2CF9AE}" pid="3" name="MediaServiceImageTags">
    <vt:lpwstr/>
  </property>
</Properties>
</file>