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filterPrivacy="1" defaultThemeVersion="124226"/>
  <xr:revisionPtr revIDLastSave="756" documentId="8_{66605E8D-F01A-485D-A38A-09320C7DF92C}" xr6:coauthVersionLast="47" xr6:coauthVersionMax="47" xr10:uidLastSave="{83962F48-3AC6-4626-849E-A2F97BB4D9AC}"/>
  <bookViews>
    <workbookView xWindow="-28920" yWindow="-60" windowWidth="29040" windowHeight="15840" xr2:uid="{00000000-000D-0000-FFFF-FFFF00000000}"/>
  </bookViews>
  <sheets>
    <sheet name="summary" sheetId="2" r:id="rId1"/>
    <sheet name="WRES paygrade" sheetId="1" r:id="rId2"/>
    <sheet name="recruitment" sheetId="3" r:id="rId3"/>
    <sheet name="disciplinary" sheetId="4" r:id="rId4"/>
    <sheet name="training" sheetId="6" r:id="rId5"/>
    <sheet name="board voting" sheetId="5" r:id="rId6"/>
  </sheets>
  <definedNames>
    <definedName name="_xlnm._FilterDatabase" localSheetId="0" hidden="1">summary!$A$3:$K$58</definedName>
  </definedNames>
  <calcPr calcId="191029"/>
  <pivotCaches>
    <pivotCache cacheId="5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1" i="2" l="1"/>
  <c r="J51" i="2" s="1"/>
  <c r="I46" i="2"/>
  <c r="G46" i="2"/>
  <c r="E46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5" i="2"/>
  <c r="I41" i="2"/>
  <c r="I40" i="2"/>
  <c r="I39" i="2"/>
  <c r="G41" i="2"/>
  <c r="G40" i="2"/>
  <c r="G39" i="2"/>
  <c r="E41" i="2"/>
  <c r="E40" i="2"/>
  <c r="E39" i="2"/>
  <c r="I22" i="2"/>
  <c r="I21" i="2"/>
  <c r="I20" i="2"/>
  <c r="I19" i="2"/>
  <c r="G22" i="2"/>
  <c r="G21" i="2"/>
  <c r="G20" i="2"/>
  <c r="G19" i="2"/>
  <c r="E22" i="2"/>
  <c r="E21" i="2"/>
  <c r="E20" i="2"/>
  <c r="E19" i="2"/>
  <c r="I23" i="2" l="1"/>
  <c r="J18" i="2" s="1"/>
  <c r="I42" i="2"/>
  <c r="G42" i="2"/>
  <c r="H36" i="2" s="1"/>
  <c r="H29" i="2"/>
  <c r="E23" i="2"/>
  <c r="F20" i="2" s="1"/>
  <c r="E42" i="2"/>
  <c r="F33" i="2" s="1"/>
  <c r="G23" i="2"/>
  <c r="H14" i="2" s="1"/>
  <c r="H51" i="2"/>
  <c r="F51" i="2"/>
  <c r="J11" i="2"/>
  <c r="J23" i="2"/>
  <c r="I43" i="2"/>
  <c r="I50" i="2" s="1"/>
  <c r="H31" i="2"/>
  <c r="H39" i="2"/>
  <c r="H32" i="2"/>
  <c r="H41" i="2"/>
  <c r="H26" i="2"/>
  <c r="H34" i="2"/>
  <c r="H38" i="2"/>
  <c r="H37" i="2"/>
  <c r="H33" i="2"/>
  <c r="K39" i="2"/>
  <c r="K41" i="2"/>
  <c r="K21" i="2"/>
  <c r="K40" i="2"/>
  <c r="K19" i="2"/>
  <c r="K20" i="2"/>
  <c r="K22" i="2"/>
  <c r="H28" i="2" l="1"/>
  <c r="F41" i="2"/>
  <c r="K42" i="2"/>
  <c r="H35" i="2"/>
  <c r="H25" i="2"/>
  <c r="H40" i="2"/>
  <c r="H27" i="2"/>
  <c r="H30" i="2"/>
  <c r="F39" i="2"/>
  <c r="F38" i="2"/>
  <c r="G43" i="2"/>
  <c r="G50" i="2" s="1"/>
  <c r="F9" i="2"/>
  <c r="F10" i="2"/>
  <c r="F7" i="2"/>
  <c r="F8" i="2"/>
  <c r="F23" i="2"/>
  <c r="F14" i="2"/>
  <c r="F19" i="2"/>
  <c r="F13" i="2"/>
  <c r="F28" i="2"/>
  <c r="E43" i="2"/>
  <c r="E50" i="2" s="1"/>
  <c r="F21" i="2"/>
  <c r="F11" i="2"/>
  <c r="F40" i="2"/>
  <c r="F29" i="2"/>
  <c r="F22" i="2"/>
  <c r="F26" i="2"/>
  <c r="F30" i="2"/>
  <c r="F35" i="2"/>
  <c r="H21" i="2"/>
  <c r="H9" i="2"/>
  <c r="H18" i="2"/>
  <c r="H19" i="2"/>
  <c r="H12" i="2"/>
  <c r="H5" i="2"/>
  <c r="H11" i="2"/>
  <c r="H22" i="2"/>
  <c r="H20" i="2"/>
  <c r="H10" i="2"/>
  <c r="K23" i="2"/>
  <c r="K43" i="2" s="1"/>
  <c r="H16" i="2"/>
  <c r="H23" i="2"/>
  <c r="H15" i="2"/>
  <c r="H8" i="2"/>
  <c r="H17" i="2"/>
  <c r="H7" i="2"/>
  <c r="H6" i="2"/>
  <c r="H13" i="2"/>
  <c r="H43" i="2" l="1"/>
  <c r="J43" i="2"/>
  <c r="F43" i="2"/>
</calcChain>
</file>

<file path=xl/sharedStrings.xml><?xml version="1.0" encoding="utf-8"?>
<sst xmlns="http://schemas.openxmlformats.org/spreadsheetml/2006/main" count="335" uniqueCount="76">
  <si>
    <t>Clinical / Non-Clinical</t>
  </si>
  <si>
    <t>WRES Category</t>
  </si>
  <si>
    <t>WRES Banding</t>
  </si>
  <si>
    <t>Headcount</t>
  </si>
  <si>
    <t>Clinical</t>
  </si>
  <si>
    <t>BME</t>
  </si>
  <si>
    <t>Band 6</t>
  </si>
  <si>
    <t>Band 8a</t>
  </si>
  <si>
    <t>Band 8b</t>
  </si>
  <si>
    <t>Band 8c</t>
  </si>
  <si>
    <t>MGEE</t>
  </si>
  <si>
    <t>MQ01</t>
  </si>
  <si>
    <t>White</t>
  </si>
  <si>
    <t>Band 5</t>
  </si>
  <si>
    <t>Band 7</t>
  </si>
  <si>
    <t>Band 8d</t>
  </si>
  <si>
    <t>Band 9</t>
  </si>
  <si>
    <t>VSM</t>
  </si>
  <si>
    <t>MQ00</t>
  </si>
  <si>
    <t>XR05</t>
  </si>
  <si>
    <t>Z Not Stated/Not Given</t>
  </si>
  <si>
    <t>Non Clinical</t>
  </si>
  <si>
    <t>Band 4</t>
  </si>
  <si>
    <t>Band 2</t>
  </si>
  <si>
    <t>Band 3</t>
  </si>
  <si>
    <t>WQ00</t>
  </si>
  <si>
    <t>Sum of Headcount</t>
  </si>
  <si>
    <t>Clinical Total</t>
  </si>
  <si>
    <t>Non Clinical Total</t>
  </si>
  <si>
    <t>% BME</t>
  </si>
  <si>
    <t>% White</t>
  </si>
  <si>
    <t>% not stated/not given</t>
  </si>
  <si>
    <t>White staff</t>
  </si>
  <si>
    <t>BME staff</t>
  </si>
  <si>
    <t>Not stated/not given</t>
  </si>
  <si>
    <t>Measure</t>
  </si>
  <si>
    <t>Cluster 1: AfC Bands 1-4</t>
  </si>
  <si>
    <t>Cluster 1: AfC Bands 5-7</t>
  </si>
  <si>
    <t>Cluster 1: AfC Bands 8a-8b</t>
  </si>
  <si>
    <t>Cluster 1: AfC Bands 8c-VSM</t>
  </si>
  <si>
    <t>Auto-calculated</t>
  </si>
  <si>
    <t>Overall</t>
  </si>
  <si>
    <t>Total</t>
  </si>
  <si>
    <t>Metric</t>
  </si>
  <si>
    <t>Shortlisted</t>
  </si>
  <si>
    <t>Hired</t>
  </si>
  <si>
    <t>Ratio</t>
  </si>
  <si>
    <t>Z NULL</t>
  </si>
  <si>
    <t>Likelihood of shortlisting/appointing</t>
  </si>
  <si>
    <t>Disciplinary Headcount</t>
  </si>
  <si>
    <t>Disciplinary</t>
  </si>
  <si>
    <t>Recruitment</t>
  </si>
  <si>
    <t>Disciplinary Process</t>
  </si>
  <si>
    <t>Indicator</t>
  </si>
  <si>
    <t>Staff in post</t>
  </si>
  <si>
    <t>Likelihood of disciplinary</t>
  </si>
  <si>
    <t>Non-mandatory training</t>
  </si>
  <si>
    <t>Non-mandatory training/CPD</t>
  </si>
  <si>
    <t>Likelihood of non-mandatory training/CPD</t>
  </si>
  <si>
    <t>Board voting membership</t>
  </si>
  <si>
    <t>Total Board Members</t>
  </si>
  <si>
    <t>of which voting board members</t>
  </si>
  <si>
    <t>non-voting board members</t>
  </si>
  <si>
    <t>of which Exec board members</t>
  </si>
  <si>
    <t>Non exec board members</t>
  </si>
  <si>
    <t>Difference (Total Board - Overall Workforce)</t>
  </si>
  <si>
    <t>Difference (Voting membership - Overall Workforce)</t>
  </si>
  <si>
    <t>Difference (Executive membership - Overall Workforce)</t>
  </si>
  <si>
    <t>Enrolment Headcount</t>
  </si>
  <si>
    <t>Number of staff in workforce</t>
  </si>
  <si>
    <t>Grand Total</t>
  </si>
  <si>
    <t>WRES Grouping</t>
  </si>
  <si>
    <t>Headcount %</t>
  </si>
  <si>
    <t>Board Headcount</t>
  </si>
  <si>
    <t>Board Headcount %</t>
  </si>
  <si>
    <t>Snapshot of data as at 31st March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</si>
</sst>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000"/>
  </numFmts>
  <fonts count="10" x14ac:knownFonts="1">
    <font>
      <sz val="11"/>
      <color theme="1"/>
      <name val="Calibri"/>
    </font>
    <font>
      <b/>
      <sz val="8"/>
      <color rgb="FFFFFFFF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8"/>
      <color theme="0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i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FFFFFF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theme="4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0F4FA"/>
      </patternFill>
    </fill>
  </fills>
  <borders count="56">
    <border>
      <left/>
      <right/>
      <top/>
      <bottom/>
      <diagonal/>
    </border>
    <border>
      <left style="thin">
        <color rgb="FF979991"/>
      </left>
      <right/>
      <top style="thin">
        <color rgb="FF979991"/>
      </top>
      <bottom/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76400036622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/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8458815271462"/>
      </left>
      <right/>
      <top style="thin">
        <color theme="0" tint="-0.1498764000366222"/>
      </top>
      <bottom style="thin">
        <color theme="0" tint="-0.1498458815271462"/>
      </bottom>
      <diagonal/>
    </border>
    <border>
      <left style="thin">
        <color theme="0" tint="-0.1498458815271462"/>
      </left>
      <right/>
      <top style="thin">
        <color theme="0" tint="-0.1498458815271462"/>
      </top>
      <bottom style="thin">
        <color theme="0" tint="-0.1498458815271462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/>
      <diagonal/>
    </border>
    <border>
      <left style="thin">
        <color theme="0" tint="-0.1498458815271462"/>
      </left>
      <right/>
      <top style="thin">
        <color theme="0" tint="-0.1498458815271462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8458815271462"/>
      </right>
      <top style="thin">
        <color theme="0" tint="-0.1498764000366222"/>
      </top>
      <bottom style="thin">
        <color theme="0" tint="-0.1498458815271462"/>
      </bottom>
      <diagonal/>
    </border>
    <border>
      <left style="thin">
        <color theme="0" tint="-0.1499374370555742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0" tint="-0.14996795556505021"/>
      </right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theme="0" tint="-0.14996795556505021"/>
      </right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/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/>
      <diagonal/>
    </border>
    <border>
      <left style="thin">
        <color theme="0" tint="-0.14993743705557422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0" tint="-0.14996795556505021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3743705557422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double">
        <color theme="0" tint="-0.14990691854609822"/>
      </top>
      <bottom style="double">
        <color theme="0" tint="-0.14990691854609822"/>
      </bottom>
      <diagonal/>
    </border>
    <border>
      <left style="thin">
        <color theme="0" tint="-0.14993743705557422"/>
      </left>
      <right/>
      <top style="double">
        <color theme="0" tint="-0.14990691854609822"/>
      </top>
      <bottom style="double">
        <color theme="0" tint="-0.14990691854609822"/>
      </bottom>
      <diagonal/>
    </border>
    <border>
      <left style="thin">
        <color theme="0" tint="-0.14996795556505021"/>
      </left>
      <right style="thin">
        <color indexed="64"/>
      </right>
      <top style="double">
        <color theme="0" tint="-0.14990691854609822"/>
      </top>
      <bottom style="double">
        <color theme="0" tint="-0.14990691854609822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3" fillId="0" borderId="0"/>
  </cellStyleXfs>
  <cellXfs count="146">
    <xf numFmtId="0" fontId="0" fillId="0" borderId="0" xfId="0"/>
    <xf numFmtId="0" fontId="7" fillId="5" borderId="0" xfId="0" applyFont="1" applyFill="1" applyAlignment="1">
      <alignment horizontal="center" wrapText="1"/>
    </xf>
    <xf numFmtId="0" fontId="7" fillId="5" borderId="0" xfId="0" applyFont="1" applyFill="1"/>
    <xf numFmtId="0" fontId="7" fillId="5" borderId="0" xfId="0" applyFont="1" applyFill="1" applyAlignment="1">
      <alignment horizontal="center"/>
    </xf>
    <xf numFmtId="0" fontId="0" fillId="0" borderId="4" xfId="0" applyBorder="1"/>
    <xf numFmtId="0" fontId="3" fillId="0" borderId="4" xfId="0" applyFont="1" applyBorder="1"/>
    <xf numFmtId="1" fontId="0" fillId="0" borderId="4" xfId="0" applyNumberFormat="1" applyBorder="1" applyAlignment="1">
      <alignment horizontal="center"/>
    </xf>
    <xf numFmtId="1" fontId="0" fillId="6" borderId="4" xfId="0" applyNumberFormat="1" applyFill="1" applyBorder="1" applyAlignment="1">
      <alignment horizontal="center"/>
    </xf>
    <xf numFmtId="164" fontId="0" fillId="6" borderId="4" xfId="1" applyNumberFormat="1" applyFont="1" applyFill="1" applyBorder="1" applyAlignment="1">
      <alignment horizontal="center"/>
    </xf>
    <xf numFmtId="0" fontId="3" fillId="0" borderId="6" xfId="0" applyFont="1" applyBorder="1"/>
    <xf numFmtId="1" fontId="0" fillId="0" borderId="6" xfId="0" applyNumberFormat="1" applyBorder="1" applyAlignment="1">
      <alignment horizontal="center"/>
    </xf>
    <xf numFmtId="1" fontId="0" fillId="6" borderId="6" xfId="0" applyNumberFormat="1" applyFill="1" applyBorder="1" applyAlignment="1">
      <alignment horizontal="center"/>
    </xf>
    <xf numFmtId="164" fontId="0" fillId="6" borderId="6" xfId="1" applyNumberFormat="1" applyFont="1" applyFill="1" applyBorder="1" applyAlignment="1">
      <alignment horizontal="center"/>
    </xf>
    <xf numFmtId="0" fontId="3" fillId="0" borderId="8" xfId="0" applyFont="1" applyBorder="1"/>
    <xf numFmtId="1" fontId="0" fillId="6" borderId="8" xfId="0" applyNumberFormat="1" applyFill="1" applyBorder="1" applyAlignment="1">
      <alignment horizontal="center"/>
    </xf>
    <xf numFmtId="164" fontId="0" fillId="6" borderId="8" xfId="1" applyNumberFormat="1" applyFont="1" applyFill="1" applyBorder="1" applyAlignment="1">
      <alignment horizontal="center"/>
    </xf>
    <xf numFmtId="0" fontId="3" fillId="0" borderId="5" xfId="0" applyFont="1" applyBorder="1"/>
    <xf numFmtId="0" fontId="3" fillId="0" borderId="9" xfId="0" applyFont="1" applyBorder="1"/>
    <xf numFmtId="1" fontId="0" fillId="0" borderId="9" xfId="0" applyNumberFormat="1" applyBorder="1" applyAlignment="1">
      <alignment horizontal="center"/>
    </xf>
    <xf numFmtId="0" fontId="3" fillId="0" borderId="10" xfId="0" applyFont="1" applyBorder="1"/>
    <xf numFmtId="1" fontId="0" fillId="0" borderId="10" xfId="0" applyNumberFormat="1" applyBorder="1" applyAlignment="1">
      <alignment horizontal="center"/>
    </xf>
    <xf numFmtId="1" fontId="0" fillId="6" borderId="9" xfId="0" applyNumberFormat="1" applyFill="1" applyBorder="1" applyAlignment="1">
      <alignment horizontal="center"/>
    </xf>
    <xf numFmtId="164" fontId="0" fillId="6" borderId="10" xfId="1" applyNumberFormat="1" applyFont="1" applyFill="1" applyBorder="1" applyAlignment="1">
      <alignment horizontal="center"/>
    </xf>
    <xf numFmtId="1" fontId="0" fillId="6" borderId="10" xfId="0" applyNumberFormat="1" applyFill="1" applyBorder="1" applyAlignment="1">
      <alignment horizontal="center"/>
    </xf>
    <xf numFmtId="1" fontId="0" fillId="6" borderId="11" xfId="0" applyNumberFormat="1" applyFill="1" applyBorder="1" applyAlignment="1">
      <alignment horizontal="center"/>
    </xf>
    <xf numFmtId="164" fontId="0" fillId="6" borderId="9" xfId="1" applyNumberFormat="1" applyFont="1" applyFill="1" applyBorder="1" applyAlignment="1">
      <alignment horizontal="center"/>
    </xf>
    <xf numFmtId="164" fontId="0" fillId="6" borderId="11" xfId="1" applyNumberFormat="1" applyFont="1" applyFill="1" applyBorder="1" applyAlignment="1">
      <alignment horizontal="center"/>
    </xf>
    <xf numFmtId="0" fontId="6" fillId="4" borderId="0" xfId="0" applyFont="1" applyFill="1"/>
    <xf numFmtId="0" fontId="7" fillId="4" borderId="0" xfId="0" applyFont="1" applyFill="1" applyAlignment="1">
      <alignment horizontal="center"/>
    </xf>
    <xf numFmtId="1" fontId="0" fillId="6" borderId="12" xfId="0" applyNumberFormat="1" applyFill="1" applyBorder="1" applyAlignment="1">
      <alignment horizontal="center"/>
    </xf>
    <xf numFmtId="1" fontId="0" fillId="6" borderId="13" xfId="0" applyNumberFormat="1" applyFill="1" applyBorder="1" applyAlignment="1">
      <alignment horizontal="center"/>
    </xf>
    <xf numFmtId="164" fontId="0" fillId="6" borderId="13" xfId="1" applyNumberFormat="1" applyFont="1" applyFill="1" applyBorder="1" applyAlignment="1">
      <alignment horizontal="center"/>
    </xf>
    <xf numFmtId="164" fontId="0" fillId="6" borderId="14" xfId="1" applyNumberFormat="1" applyFont="1" applyFill="1" applyBorder="1" applyAlignment="1">
      <alignment horizontal="center"/>
    </xf>
    <xf numFmtId="1" fontId="0" fillId="6" borderId="15" xfId="0" applyNumberFormat="1" applyFill="1" applyBorder="1" applyAlignment="1">
      <alignment horizontal="center"/>
    </xf>
    <xf numFmtId="1" fontId="0" fillId="6" borderId="16" xfId="0" applyNumberFormat="1" applyFill="1" applyBorder="1" applyAlignment="1">
      <alignment horizontal="center"/>
    </xf>
    <xf numFmtId="164" fontId="0" fillId="6" borderId="16" xfId="1" applyNumberFormat="1" applyFont="1" applyFill="1" applyBorder="1" applyAlignment="1">
      <alignment horizontal="center"/>
    </xf>
    <xf numFmtId="0" fontId="3" fillId="0" borderId="0" xfId="0" applyFont="1"/>
    <xf numFmtId="0" fontId="0" fillId="0" borderId="19" xfId="0" applyBorder="1"/>
    <xf numFmtId="0" fontId="1" fillId="2" borderId="1" xfId="2" applyFont="1" applyFill="1" applyBorder="1" applyAlignment="1">
      <alignment horizontal="left" vertical="top" wrapText="1"/>
    </xf>
    <xf numFmtId="0" fontId="1" fillId="2" borderId="17" xfId="2" applyFont="1" applyFill="1" applyBorder="1" applyAlignment="1">
      <alignment horizontal="left" vertical="top" wrapText="1"/>
    </xf>
    <xf numFmtId="0" fontId="3" fillId="0" borderId="0" xfId="2"/>
    <xf numFmtId="0" fontId="2" fillId="3" borderId="3" xfId="2" applyFont="1" applyFill="1" applyBorder="1" applyAlignment="1">
      <alignment horizontal="left" vertical="top" wrapText="1"/>
    </xf>
    <xf numFmtId="1" fontId="2" fillId="3" borderId="3" xfId="2" applyNumberFormat="1" applyFont="1" applyFill="1" applyBorder="1" applyAlignment="1">
      <alignment horizontal="right" vertical="top" wrapText="1"/>
    </xf>
    <xf numFmtId="4" fontId="2" fillId="3" borderId="2" xfId="2" applyNumberFormat="1" applyFont="1" applyFill="1" applyBorder="1" applyAlignment="1">
      <alignment horizontal="right" vertical="top" wrapText="1"/>
    </xf>
    <xf numFmtId="0" fontId="0" fillId="0" borderId="4" xfId="0" applyBorder="1" applyAlignment="1">
      <alignment horizontal="center"/>
    </xf>
    <xf numFmtId="165" fontId="0" fillId="0" borderId="4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1" fontId="4" fillId="0" borderId="0" xfId="0" applyNumberFormat="1" applyFont="1" applyAlignment="1">
      <alignment horizontal="center"/>
    </xf>
    <xf numFmtId="164" fontId="4" fillId="0" borderId="0" xfId="1" applyNumberFormat="1" applyFont="1" applyFill="1" applyBorder="1" applyAlignment="1">
      <alignment horizontal="center"/>
    </xf>
    <xf numFmtId="0" fontId="0" fillId="0" borderId="22" xfId="0" applyBorder="1"/>
    <xf numFmtId="0" fontId="3" fillId="0" borderId="22" xfId="0" applyFont="1" applyBorder="1"/>
    <xf numFmtId="0" fontId="3" fillId="0" borderId="23" xfId="0" applyFont="1" applyBorder="1"/>
    <xf numFmtId="0" fontId="4" fillId="0" borderId="7" xfId="0" applyFont="1" applyBorder="1"/>
    <xf numFmtId="0" fontId="0" fillId="0" borderId="24" xfId="0" applyBorder="1"/>
    <xf numFmtId="0" fontId="0" fillId="0" borderId="25" xfId="0" applyBorder="1"/>
    <xf numFmtId="164" fontId="0" fillId="0" borderId="4" xfId="1" applyNumberFormat="1" applyFont="1" applyBorder="1" applyAlignment="1">
      <alignment horizontal="center"/>
    </xf>
    <xf numFmtId="0" fontId="9" fillId="0" borderId="4" xfId="0" applyFont="1" applyBorder="1" applyAlignment="1">
      <alignment horizontal="left" indent="1"/>
    </xf>
    <xf numFmtId="0" fontId="9" fillId="0" borderId="8" xfId="0" applyFont="1" applyBorder="1" applyAlignment="1">
      <alignment horizontal="left" indent="1"/>
    </xf>
    <xf numFmtId="165" fontId="0" fillId="0" borderId="8" xfId="0" applyNumberFormat="1" applyBorder="1" applyAlignment="1">
      <alignment horizontal="center"/>
    </xf>
    <xf numFmtId="0" fontId="3" fillId="0" borderId="28" xfId="0" applyFont="1" applyBorder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1" xfId="0" applyBorder="1"/>
    <xf numFmtId="0" fontId="9" fillId="0" borderId="35" xfId="0" applyFont="1" applyBorder="1" applyAlignment="1">
      <alignment horizontal="left" indent="1"/>
    </xf>
    <xf numFmtId="0" fontId="3" fillId="0" borderId="35" xfId="0" applyFont="1" applyBorder="1"/>
    <xf numFmtId="0" fontId="0" fillId="0" borderId="35" xfId="0" applyBorder="1"/>
    <xf numFmtId="0" fontId="0" fillId="0" borderId="36" xfId="0" applyBorder="1"/>
    <xf numFmtId="165" fontId="0" fillId="0" borderId="35" xfId="0" applyNumberFormat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7" fillId="5" borderId="26" xfId="0" applyFont="1" applyFill="1" applyBorder="1" applyAlignment="1">
      <alignment horizontal="center"/>
    </xf>
    <xf numFmtId="0" fontId="8" fillId="7" borderId="42" xfId="0" applyFont="1" applyFill="1" applyBorder="1" applyAlignment="1">
      <alignment horizontal="center"/>
    </xf>
    <xf numFmtId="0" fontId="8" fillId="0" borderId="43" xfId="0" applyFont="1" applyBorder="1"/>
    <xf numFmtId="0" fontId="8" fillId="0" borderId="42" xfId="0" applyFont="1" applyBorder="1"/>
    <xf numFmtId="0" fontId="8" fillId="0" borderId="42" xfId="0" applyFont="1" applyBorder="1" applyAlignment="1">
      <alignment horizontal="center"/>
    </xf>
    <xf numFmtId="0" fontId="8" fillId="0" borderId="42" xfId="0" applyFont="1" applyBorder="1" applyAlignment="1">
      <alignment horizontal="center" wrapText="1"/>
    </xf>
    <xf numFmtId="0" fontId="8" fillId="0" borderId="44" xfId="0" applyFont="1" applyBorder="1" applyAlignment="1">
      <alignment horizontal="center"/>
    </xf>
    <xf numFmtId="1" fontId="3" fillId="6" borderId="31" xfId="0" applyNumberFormat="1" applyFont="1" applyFill="1" applyBorder="1" applyAlignment="1">
      <alignment horizontal="center"/>
    </xf>
    <xf numFmtId="1" fontId="3" fillId="0" borderId="45" xfId="0" applyNumberFormat="1" applyFont="1" applyBorder="1" applyAlignment="1">
      <alignment horizontal="center"/>
    </xf>
    <xf numFmtId="164" fontId="0" fillId="6" borderId="18" xfId="1" applyNumberFormat="1" applyFont="1" applyFill="1" applyBorder="1" applyAlignment="1">
      <alignment horizontal="center"/>
    </xf>
    <xf numFmtId="1" fontId="3" fillId="6" borderId="32" xfId="0" applyNumberFormat="1" applyFont="1" applyFill="1" applyBorder="1" applyAlignment="1">
      <alignment horizontal="center"/>
    </xf>
    <xf numFmtId="0" fontId="4" fillId="0" borderId="46" xfId="0" applyFont="1" applyBorder="1"/>
    <xf numFmtId="1" fontId="4" fillId="6" borderId="48" xfId="0" applyNumberFormat="1" applyFont="1" applyFill="1" applyBorder="1" applyAlignment="1">
      <alignment horizontal="center"/>
    </xf>
    <xf numFmtId="164" fontId="4" fillId="6" borderId="49" xfId="1" applyNumberFormat="1" applyFont="1" applyFill="1" applyBorder="1" applyAlignment="1">
      <alignment horizontal="center"/>
    </xf>
    <xf numFmtId="1" fontId="4" fillId="6" borderId="49" xfId="0" applyNumberFormat="1" applyFont="1" applyFill="1" applyBorder="1" applyAlignment="1">
      <alignment horizontal="center"/>
    </xf>
    <xf numFmtId="1" fontId="4" fillId="6" borderId="50" xfId="0" applyNumberFormat="1" applyFont="1" applyFill="1" applyBorder="1" applyAlignment="1">
      <alignment horizontal="center"/>
    </xf>
    <xf numFmtId="0" fontId="3" fillId="0" borderId="51" xfId="0" applyFont="1" applyBorder="1"/>
    <xf numFmtId="1" fontId="0" fillId="6" borderId="51" xfId="0" applyNumberFormat="1" applyFill="1" applyBorder="1" applyAlignment="1">
      <alignment horizontal="center"/>
    </xf>
    <xf numFmtId="164" fontId="0" fillId="6" borderId="51" xfId="1" applyNumberFormat="1" applyFont="1" applyFill="1" applyBorder="1" applyAlignment="1">
      <alignment horizontal="center"/>
    </xf>
    <xf numFmtId="164" fontId="0" fillId="6" borderId="52" xfId="1" applyNumberFormat="1" applyFont="1" applyFill="1" applyBorder="1" applyAlignment="1">
      <alignment horizontal="center"/>
    </xf>
    <xf numFmtId="0" fontId="4" fillId="0" borderId="53" xfId="0" applyFont="1" applyBorder="1"/>
    <xf numFmtId="0" fontId="3" fillId="0" borderId="53" xfId="0" applyFont="1" applyBorder="1"/>
    <xf numFmtId="1" fontId="3" fillId="6" borderId="53" xfId="0" applyNumberFormat="1" applyFont="1" applyFill="1" applyBorder="1" applyAlignment="1">
      <alignment horizontal="center"/>
    </xf>
    <xf numFmtId="164" fontId="3" fillId="6" borderId="53" xfId="1" applyNumberFormat="1" applyFont="1" applyFill="1" applyBorder="1" applyAlignment="1">
      <alignment horizontal="center"/>
    </xf>
    <xf numFmtId="164" fontId="3" fillId="6" borderId="54" xfId="1" applyNumberFormat="1" applyFont="1" applyFill="1" applyBorder="1" applyAlignment="1">
      <alignment horizontal="center"/>
    </xf>
    <xf numFmtId="1" fontId="3" fillId="6" borderId="55" xfId="0" applyNumberFormat="1" applyFont="1" applyFill="1" applyBorder="1" applyAlignment="1">
      <alignment horizontal="center"/>
    </xf>
    <xf numFmtId="165" fontId="0" fillId="6" borderId="35" xfId="0" applyNumberFormat="1" applyFill="1" applyBorder="1" applyAlignment="1">
      <alignment horizontal="center"/>
    </xf>
    <xf numFmtId="165" fontId="0" fillId="0" borderId="36" xfId="0" applyNumberFormat="1" applyBorder="1" applyAlignment="1">
      <alignment horizontal="center"/>
    </xf>
    <xf numFmtId="1" fontId="3" fillId="0" borderId="47" xfId="0" applyNumberFormat="1" applyFont="1" applyBorder="1" applyAlignment="1">
      <alignment horizontal="center"/>
    </xf>
    <xf numFmtId="164" fontId="0" fillId="6" borderId="28" xfId="1" applyNumberFormat="1" applyFont="1" applyFill="1" applyBorder="1" applyAlignment="1">
      <alignment horizontal="center"/>
    </xf>
    <xf numFmtId="9" fontId="0" fillId="6" borderId="28" xfId="0" applyNumberFormat="1" applyFill="1" applyBorder="1" applyAlignment="1">
      <alignment horizontal="center"/>
    </xf>
    <xf numFmtId="0" fontId="0" fillId="6" borderId="29" xfId="0" applyFill="1" applyBorder="1" applyAlignment="1">
      <alignment horizontal="center"/>
    </xf>
    <xf numFmtId="0" fontId="7" fillId="4" borderId="37" xfId="0" applyFont="1" applyFill="1" applyBorder="1" applyAlignment="1">
      <alignment horizontal="center" vertical="center"/>
    </xf>
    <xf numFmtId="0" fontId="7" fillId="4" borderId="39" xfId="0" applyFont="1" applyFill="1" applyBorder="1" applyAlignment="1">
      <alignment horizontal="center" vertical="center"/>
    </xf>
    <xf numFmtId="0" fontId="8" fillId="7" borderId="38" xfId="0" applyFont="1" applyFill="1" applyBorder="1" applyAlignment="1">
      <alignment horizontal="left" vertical="center"/>
    </xf>
    <xf numFmtId="0" fontId="8" fillId="7" borderId="40" xfId="0" applyFont="1" applyFill="1" applyBorder="1" applyAlignment="1">
      <alignment horizontal="left" vertical="center"/>
    </xf>
    <xf numFmtId="0" fontId="7" fillId="4" borderId="26" xfId="0" applyFont="1" applyFill="1" applyBorder="1" applyAlignment="1">
      <alignment horizontal="center" vertical="center"/>
    </xf>
    <xf numFmtId="0" fontId="7" fillId="4" borderId="30" xfId="0" applyFont="1" applyFill="1" applyBorder="1" applyAlignment="1">
      <alignment horizontal="center" vertical="center"/>
    </xf>
    <xf numFmtId="0" fontId="7" fillId="4" borderId="33" xfId="0" applyFont="1" applyFill="1" applyBorder="1" applyAlignment="1">
      <alignment horizontal="center" vertical="center"/>
    </xf>
    <xf numFmtId="0" fontId="8" fillId="7" borderId="27" xfId="0" applyFont="1" applyFill="1" applyBorder="1" applyAlignment="1">
      <alignment horizontal="center" vertical="center"/>
    </xf>
    <xf numFmtId="0" fontId="8" fillId="7" borderId="21" xfId="0" applyFont="1" applyFill="1" applyBorder="1" applyAlignment="1">
      <alignment horizontal="center" vertical="center"/>
    </xf>
    <xf numFmtId="0" fontId="8" fillId="7" borderId="34" xfId="0" applyFont="1" applyFill="1" applyBorder="1" applyAlignment="1">
      <alignment horizontal="center" vertical="center"/>
    </xf>
    <xf numFmtId="0" fontId="8" fillId="7" borderId="20" xfId="0" applyFont="1" applyFill="1" applyBorder="1" applyAlignment="1">
      <alignment horizontal="left" vertical="center"/>
    </xf>
    <xf numFmtId="0" fontId="8" fillId="7" borderId="0" xfId="0" applyFont="1" applyFill="1" applyAlignment="1">
      <alignment horizontal="left" vertical="center"/>
    </xf>
    <xf numFmtId="0" fontId="8" fillId="7" borderId="46" xfId="0" applyFont="1" applyFill="1" applyBorder="1" applyAlignment="1">
      <alignment horizontal="left" vertical="center"/>
    </xf>
    <xf numFmtId="0" fontId="5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wrapText="1"/>
    </xf>
    <xf numFmtId="0" fontId="7" fillId="4" borderId="41" xfId="0" applyFont="1" applyFill="1" applyBorder="1" applyAlignment="1">
      <alignment horizontal="center" vertical="center"/>
    </xf>
    <xf numFmtId="0" fontId="1" fillId="2" borderId="1" xfId="2" applyFont="1" applyFill="1" applyBorder="1" applyAlignment="1">
      <alignment horizontal="left" vertical="top" wrapText="1"/>
    </xf>
    <xf numFmtId="0" fontId="1" fillId="2" borderId="17" xfId="2" applyFont="1" applyFill="1" applyBorder="1" applyAlignment="1">
      <alignment horizontal="left" vertical="top" wrapText="1"/>
    </xf>
    <xf numFmtId="0" fontId="2" fillId="3" borderId="3" xfId="2" applyFont="1" applyFill="1" applyBorder="1" applyAlignment="1">
      <alignment horizontal="left" vertical="top" wrapText="1"/>
    </xf>
    <xf numFmtId="1" fontId="2" fillId="3" borderId="3" xfId="2" applyNumberFormat="1" applyFont="1" applyFill="1" applyBorder="1" applyAlignment="1">
      <alignment horizontal="right" vertical="top" wrapText="1"/>
    </xf>
    <xf numFmtId="4" fontId="2" fillId="3" borderId="2" xfId="2" applyNumberFormat="1" applyFont="1" applyFill="1" applyBorder="1" applyAlignment="1">
      <alignment horizontal="right" vertical="top" wrapText="1"/>
    </xf>
    <xf numFmtId="0" fontId="1" fillId="2" borderId="1" xfId="2" applyFont="1" applyFill="1" applyBorder="1" applyAlignment="1">
      <alignment horizontal="left" vertical="top" wrapText="1"/>
    </xf>
    <xf numFmtId="0" fontId="3" fillId="2" borderId="1" xfId="2" applyFill="1" applyBorder="1" applyAlignment="1">
      <alignment horizontal="left" vertical="top" wrapText="1"/>
    </xf>
    <xf numFmtId="0" fontId="1" fillId="2" borderId="17" xfId="2" applyFont="1" applyFill="1" applyBorder="1" applyAlignment="1">
      <alignment horizontal="left" vertical="top" wrapText="1"/>
    </xf>
    <xf numFmtId="0" fontId="2" fillId="3" borderId="3" xfId="2" applyFont="1" applyFill="1" applyBorder="1" applyAlignment="1">
      <alignment horizontal="left" vertical="top" wrapText="1"/>
    </xf>
    <xf numFmtId="0" fontId="3" fillId="3" borderId="3" xfId="2" applyFill="1" applyBorder="1" applyAlignment="1">
      <alignment horizontal="left" vertical="top" wrapText="1"/>
    </xf>
    <xf numFmtId="1" fontId="2" fillId="3" borderId="3" xfId="2" applyNumberFormat="1" applyFont="1" applyFill="1" applyBorder="1" applyAlignment="1">
      <alignment horizontal="right" vertical="top" wrapText="1"/>
    </xf>
    <xf numFmtId="4" fontId="2" fillId="3" borderId="2" xfId="2" applyNumberFormat="1" applyFont="1" applyFill="1" applyBorder="1" applyAlignment="1">
      <alignment horizontal="right" vertical="top" wrapText="1"/>
    </xf>
    <xf numFmtId="0" fontId="1" fillId="2" borderId="1" xfId="2" applyFont="1" applyFill="1" applyBorder="1" applyAlignment="1">
      <alignment horizontal="left" vertical="top" wrapText="1"/>
    </xf>
    <xf numFmtId="0" fontId="1" fillId="2" borderId="17" xfId="2" applyFont="1" applyFill="1" applyBorder="1" applyAlignment="1">
      <alignment horizontal="left" vertical="top" wrapText="1"/>
    </xf>
    <xf numFmtId="0" fontId="2" fillId="3" borderId="3" xfId="2" applyFont="1" applyFill="1" applyBorder="1" applyAlignment="1">
      <alignment horizontal="left" vertical="top" wrapText="1"/>
    </xf>
    <xf numFmtId="1" fontId="2" fillId="3" borderId="3" xfId="2" applyNumberFormat="1" applyFont="1" applyFill="1" applyBorder="1" applyAlignment="1">
      <alignment horizontal="right" vertical="top" wrapText="1"/>
    </xf>
    <xf numFmtId="4" fontId="2" fillId="3" borderId="3" xfId="2" applyNumberFormat="1" applyFont="1" applyFill="1" applyBorder="1" applyAlignment="1">
      <alignment horizontal="right" vertical="top" wrapText="1"/>
    </xf>
    <xf numFmtId="4" fontId="2" fillId="3" borderId="2" xfId="2" applyNumberFormat="1" applyFont="1" applyFill="1" applyBorder="1" applyAlignment="1">
      <alignment horizontal="right" vertical="top" wrapText="1"/>
    </xf>
    <xf numFmtId="0" fontId="1" fillId="2" borderId="1" xfId="2" applyFont="1" applyFill="1" applyBorder="1" applyAlignment="1">
      <alignment horizontal="left" vertical="top" wrapText="1"/>
    </xf>
    <xf numFmtId="0" fontId="1" fillId="2" borderId="2" xfId="2" applyFont="1" applyFill="1" applyBorder="1" applyAlignment="1">
      <alignment horizontal="left" vertical="top" wrapText="1"/>
    </xf>
    <xf numFmtId="0" fontId="2" fillId="8" borderId="3" xfId="2" applyFont="1" applyFill="1" applyBorder="1" applyAlignment="1">
      <alignment horizontal="left" vertical="top" wrapText="1"/>
    </xf>
    <xf numFmtId="1" fontId="2" fillId="3" borderId="2" xfId="2" applyNumberFormat="1" applyFont="1" applyFill="1" applyBorder="1" applyAlignment="1">
      <alignment horizontal="right" vertical="top" wrapText="1"/>
    </xf>
    <xf numFmtId="0" fontId="2" fillId="8" borderId="1" xfId="2" applyFont="1" applyFill="1" applyBorder="1" applyAlignment="1">
      <alignment vertical="top"/>
    </xf>
    <xf numFmtId="0" fontId="2" fillId="8" borderId="1" xfId="2" applyFont="1" applyFill="1" applyBorder="1" applyAlignment="1">
      <alignment vertical="top" wrapText="1"/>
    </xf>
    <xf numFmtId="0" fontId="0" fillId="0" borderId="0" xfId="0" pivotButton="1"/>
    <xf numFmtId="1" fontId="0" fillId="0" borderId="0" xfId="0" applyNumberFormat="1"/>
  </cellXfs>
  <cellStyles count="3">
    <cellStyle name="Normal" xfId="0" builtinId="0"/>
    <cellStyle name="Normal 2" xfId="2" xr:uid="{19709B59-C41D-43E5-9609-133E0FB2617A}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8.511463078707" createdVersion="8" refreshedVersion="8" minRefreshableVersion="3" recordCount="44" xr:uid="{E9CA2864-8FC6-48A6-9A94-F98DEFABF925}">
  <cacheSource type="worksheet">
    <worksheetSource ref="A2:D46" sheet="WRES paygrade"/>
  </cacheSource>
  <cacheFields count="4">
    <cacheField name="Clinical / Non-Clinical" numFmtId="0">
      <sharedItems count="2">
        <s v="Clinical"/>
        <s v="Non Clinical"/>
      </sharedItems>
    </cacheField>
    <cacheField name="WRES Category" numFmtId="0">
      <sharedItems count="3">
        <s v="BME"/>
        <s v="White"/>
        <s v="Z Not Stated/Not Given"/>
      </sharedItems>
    </cacheField>
    <cacheField name="WRES Banding" numFmtId="0">
      <sharedItems count="17">
        <s v="Band 6"/>
        <s v="Band 8a"/>
        <s v="Band 8b"/>
        <s v="Band 8c"/>
        <s v="MGEE"/>
        <s v="MQ00"/>
        <s v="MQ01"/>
        <s v="Band 5"/>
        <s v="Band 7"/>
        <s v="Band 8d"/>
        <s v="Band 9"/>
        <s v="VSM"/>
        <s v="XR05"/>
        <s v="Band 4"/>
        <s v="Band 2"/>
        <s v="Band 3"/>
        <s v="WQ00"/>
      </sharedItems>
    </cacheField>
    <cacheField name="Headcount" numFmtId="1">
      <sharedItems containsSemiMixedTypes="0" containsString="0" containsNumber="1" containsInteger="1" minValue="1" maxValue="1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">
  <r>
    <x v="0"/>
    <x v="0"/>
    <x v="0"/>
    <n v="5"/>
  </r>
  <r>
    <x v="0"/>
    <x v="0"/>
    <x v="1"/>
    <n v="4"/>
  </r>
  <r>
    <x v="0"/>
    <x v="0"/>
    <x v="2"/>
    <n v="1"/>
  </r>
  <r>
    <x v="0"/>
    <x v="0"/>
    <x v="3"/>
    <n v="2"/>
  </r>
  <r>
    <x v="0"/>
    <x v="0"/>
    <x v="4"/>
    <n v="1"/>
  </r>
  <r>
    <x v="0"/>
    <x v="0"/>
    <x v="5"/>
    <n v="1"/>
  </r>
  <r>
    <x v="0"/>
    <x v="0"/>
    <x v="6"/>
    <n v="2"/>
  </r>
  <r>
    <x v="0"/>
    <x v="1"/>
    <x v="7"/>
    <n v="3"/>
  </r>
  <r>
    <x v="0"/>
    <x v="1"/>
    <x v="0"/>
    <n v="39"/>
  </r>
  <r>
    <x v="0"/>
    <x v="1"/>
    <x v="8"/>
    <n v="25"/>
  </r>
  <r>
    <x v="0"/>
    <x v="1"/>
    <x v="1"/>
    <n v="16"/>
  </r>
  <r>
    <x v="0"/>
    <x v="1"/>
    <x v="2"/>
    <n v="23"/>
  </r>
  <r>
    <x v="0"/>
    <x v="1"/>
    <x v="3"/>
    <n v="6"/>
  </r>
  <r>
    <x v="0"/>
    <x v="1"/>
    <x v="9"/>
    <n v="3"/>
  </r>
  <r>
    <x v="0"/>
    <x v="1"/>
    <x v="10"/>
    <n v="1"/>
  </r>
  <r>
    <x v="0"/>
    <x v="1"/>
    <x v="11"/>
    <n v="3"/>
  </r>
  <r>
    <x v="0"/>
    <x v="1"/>
    <x v="4"/>
    <n v="5"/>
  </r>
  <r>
    <x v="0"/>
    <x v="1"/>
    <x v="5"/>
    <n v="1"/>
  </r>
  <r>
    <x v="0"/>
    <x v="1"/>
    <x v="6"/>
    <n v="1"/>
  </r>
  <r>
    <x v="0"/>
    <x v="1"/>
    <x v="12"/>
    <n v="1"/>
  </r>
  <r>
    <x v="1"/>
    <x v="0"/>
    <x v="13"/>
    <n v="2"/>
  </r>
  <r>
    <x v="1"/>
    <x v="0"/>
    <x v="7"/>
    <n v="1"/>
  </r>
  <r>
    <x v="1"/>
    <x v="0"/>
    <x v="0"/>
    <n v="4"/>
  </r>
  <r>
    <x v="1"/>
    <x v="0"/>
    <x v="8"/>
    <n v="6"/>
  </r>
  <r>
    <x v="1"/>
    <x v="0"/>
    <x v="1"/>
    <n v="5"/>
  </r>
  <r>
    <x v="1"/>
    <x v="0"/>
    <x v="3"/>
    <n v="1"/>
  </r>
  <r>
    <x v="1"/>
    <x v="0"/>
    <x v="9"/>
    <n v="1"/>
  </r>
  <r>
    <x v="1"/>
    <x v="1"/>
    <x v="14"/>
    <n v="1"/>
  </r>
  <r>
    <x v="1"/>
    <x v="1"/>
    <x v="15"/>
    <n v="19"/>
  </r>
  <r>
    <x v="1"/>
    <x v="1"/>
    <x v="13"/>
    <n v="61"/>
  </r>
  <r>
    <x v="1"/>
    <x v="1"/>
    <x v="7"/>
    <n v="62"/>
  </r>
  <r>
    <x v="1"/>
    <x v="1"/>
    <x v="0"/>
    <n v="64"/>
  </r>
  <r>
    <x v="1"/>
    <x v="1"/>
    <x v="8"/>
    <n v="103"/>
  </r>
  <r>
    <x v="1"/>
    <x v="1"/>
    <x v="1"/>
    <n v="84"/>
  </r>
  <r>
    <x v="1"/>
    <x v="1"/>
    <x v="2"/>
    <n v="43"/>
  </r>
  <r>
    <x v="1"/>
    <x v="1"/>
    <x v="3"/>
    <n v="40"/>
  </r>
  <r>
    <x v="1"/>
    <x v="1"/>
    <x v="9"/>
    <n v="12"/>
  </r>
  <r>
    <x v="1"/>
    <x v="1"/>
    <x v="10"/>
    <n v="8"/>
  </r>
  <r>
    <x v="1"/>
    <x v="1"/>
    <x v="11"/>
    <n v="9"/>
  </r>
  <r>
    <x v="1"/>
    <x v="1"/>
    <x v="4"/>
    <n v="1"/>
  </r>
  <r>
    <x v="1"/>
    <x v="1"/>
    <x v="16"/>
    <n v="6"/>
  </r>
  <r>
    <x v="1"/>
    <x v="2"/>
    <x v="8"/>
    <n v="1"/>
  </r>
  <r>
    <x v="1"/>
    <x v="2"/>
    <x v="1"/>
    <n v="3"/>
  </r>
  <r>
    <x v="1"/>
    <x v="2"/>
    <x v="16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182225-8FAB-40E3-BB6D-9A2F5BF8DC00}" name="PivotTable1" cacheId="5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8" indent="0" compact="0" compactData="0" multipleFieldFilters="0">
  <location ref="F2:J31" firstHeaderRow="1" firstDataRow="2" firstDataCol="2"/>
  <pivotFields count="4">
    <pivotField axis="axisRow" compact="0" outline="0" showAll="0" defaultSubtotal="0">
      <items count="2">
        <item x="1"/>
        <item x="0"/>
      </items>
    </pivotField>
    <pivotField axis="axisCol" compact="0" outline="0" showAll="0" defaultSubtotal="0">
      <items count="3">
        <item x="0"/>
        <item x="1"/>
        <item x="2"/>
      </items>
    </pivotField>
    <pivotField axis="axisRow" compact="0" outline="0" showAll="0" defaultSubtotal="0">
      <items count="17">
        <item x="14"/>
        <item x="15"/>
        <item x="13"/>
        <item x="7"/>
        <item x="0"/>
        <item x="8"/>
        <item x="1"/>
        <item x="2"/>
        <item x="3"/>
        <item x="9"/>
        <item x="10"/>
        <item x="4"/>
        <item x="5"/>
        <item x="6"/>
        <item x="11"/>
        <item x="16"/>
        <item x="12"/>
      </items>
    </pivotField>
    <pivotField dataField="1" compact="0" numFmtId="1" outline="0" showAll="0" defaultSubtotal="0"/>
  </pivotFields>
  <rowFields count="2">
    <field x="0"/>
    <field x="2"/>
  </rowFields>
  <rowItems count="28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4"/>
    </i>
    <i r="1">
      <x v="15"/>
    </i>
    <i>
      <x v="1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6"/>
    </i>
    <i t="grand">
      <x/>
    </i>
  </rowItems>
  <colFields count="1">
    <field x="1"/>
  </colFields>
  <colItems count="3">
    <i>
      <x/>
    </i>
    <i>
      <x v="1"/>
    </i>
    <i>
      <x v="2"/>
    </i>
  </colItems>
  <dataFields count="1">
    <dataField name="Sum of Headcount" fld="3" baseField="0" baseItem="0" numFmtId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0FF81-B9AF-4BEE-B995-D4767B94531E}">
  <dimension ref="A1:K58"/>
  <sheetViews>
    <sheetView showGridLines="0" tabSelected="1" zoomScale="80" zoomScaleNormal="80" workbookViewId="0"/>
  </sheetViews>
  <sheetFormatPr defaultRowHeight="15" x14ac:dyDescent="0.25"/>
  <cols>
    <col min="2" max="2" width="23.140625" bestFit="1" customWidth="1"/>
    <col min="3" max="3" width="49.7109375" bestFit="1" customWidth="1"/>
    <col min="4" max="4" width="16.7109375" bestFit="1" customWidth="1"/>
    <col min="5" max="8" width="16" customWidth="1"/>
    <col min="9" max="10" width="15.42578125" customWidth="1"/>
    <col min="11" max="11" width="11" customWidth="1"/>
  </cols>
  <sheetData>
    <row r="1" spans="1:11" ht="23.25" x14ac:dyDescent="0.35">
      <c r="E1" s="117" t="s">
        <v>75</v>
      </c>
      <c r="F1" s="117"/>
      <c r="G1" s="117"/>
      <c r="H1" s="117"/>
      <c r="I1" s="117"/>
      <c r="J1" s="117"/>
      <c r="K1" s="27"/>
    </row>
    <row r="2" spans="1:11" x14ac:dyDescent="0.25">
      <c r="E2" s="118" t="s">
        <v>33</v>
      </c>
      <c r="F2" s="118"/>
      <c r="G2" s="118" t="s">
        <v>32</v>
      </c>
      <c r="H2" s="118"/>
      <c r="I2" s="118" t="s">
        <v>34</v>
      </c>
      <c r="J2" s="118"/>
      <c r="K2" s="28" t="s">
        <v>41</v>
      </c>
    </row>
    <row r="3" spans="1:11" ht="45" x14ac:dyDescent="0.25">
      <c r="A3" s="3" t="s">
        <v>43</v>
      </c>
      <c r="B3" s="3" t="s">
        <v>53</v>
      </c>
      <c r="C3" s="2" t="s">
        <v>2</v>
      </c>
      <c r="D3" s="2" t="s">
        <v>35</v>
      </c>
      <c r="E3" s="3" t="s">
        <v>5</v>
      </c>
      <c r="F3" s="3" t="s">
        <v>29</v>
      </c>
      <c r="G3" s="3" t="s">
        <v>12</v>
      </c>
      <c r="H3" s="3" t="s">
        <v>30</v>
      </c>
      <c r="I3" s="1" t="s">
        <v>20</v>
      </c>
      <c r="J3" s="1" t="s">
        <v>31</v>
      </c>
      <c r="K3" s="28" t="s">
        <v>42</v>
      </c>
    </row>
    <row r="4" spans="1:11" x14ac:dyDescent="0.25">
      <c r="A4" s="72"/>
      <c r="B4" s="73"/>
      <c r="C4" s="74" t="s">
        <v>21</v>
      </c>
      <c r="D4" s="75"/>
      <c r="E4" s="76"/>
      <c r="F4" s="76"/>
      <c r="G4" s="76"/>
      <c r="H4" s="76"/>
      <c r="I4" s="77"/>
      <c r="J4" s="77"/>
      <c r="K4" s="78"/>
    </row>
    <row r="5" spans="1:11" x14ac:dyDescent="0.25">
      <c r="A5" s="109">
        <v>1</v>
      </c>
      <c r="B5" s="115" t="s">
        <v>54</v>
      </c>
      <c r="C5" s="37" t="s">
        <v>23</v>
      </c>
      <c r="D5" s="9" t="s">
        <v>3</v>
      </c>
      <c r="E5" s="10"/>
      <c r="F5" s="11"/>
      <c r="G5" s="10">
        <v>1</v>
      </c>
      <c r="H5" s="12">
        <f t="shared" ref="H5:H23" si="0">G5/$G$23</f>
        <v>1.9493177387914229E-3</v>
      </c>
      <c r="I5" s="10"/>
      <c r="J5" s="29"/>
      <c r="K5" s="79">
        <f>SUM(E5,G5,I5)</f>
        <v>1</v>
      </c>
    </row>
    <row r="6" spans="1:11" x14ac:dyDescent="0.25">
      <c r="A6" s="109"/>
      <c r="B6" s="115"/>
      <c r="C6" s="49" t="s">
        <v>24</v>
      </c>
      <c r="D6" s="5" t="s">
        <v>3</v>
      </c>
      <c r="E6" s="6"/>
      <c r="F6" s="7"/>
      <c r="G6" s="6">
        <v>19</v>
      </c>
      <c r="H6" s="8">
        <f t="shared" si="0"/>
        <v>3.7037037037037035E-2</v>
      </c>
      <c r="I6" s="6"/>
      <c r="J6" s="30"/>
      <c r="K6" s="79">
        <f t="shared" ref="K6:K42" si="1">SUM(E6,G6,I6)</f>
        <v>19</v>
      </c>
    </row>
    <row r="7" spans="1:11" x14ac:dyDescent="0.25">
      <c r="A7" s="109"/>
      <c r="B7" s="115"/>
      <c r="C7" s="49" t="s">
        <v>22</v>
      </c>
      <c r="D7" s="5" t="s">
        <v>3</v>
      </c>
      <c r="E7" s="6">
        <v>2</v>
      </c>
      <c r="F7" s="8">
        <f>E7/$E$23</f>
        <v>0.1</v>
      </c>
      <c r="G7" s="6">
        <v>61</v>
      </c>
      <c r="H7" s="8">
        <f t="shared" si="0"/>
        <v>0.1189083820662768</v>
      </c>
      <c r="I7" s="6"/>
      <c r="J7" s="30"/>
      <c r="K7" s="79">
        <f t="shared" si="1"/>
        <v>63</v>
      </c>
    </row>
    <row r="8" spans="1:11" x14ac:dyDescent="0.25">
      <c r="A8" s="109"/>
      <c r="B8" s="115"/>
      <c r="C8" s="49" t="s">
        <v>13</v>
      </c>
      <c r="D8" s="5" t="s">
        <v>3</v>
      </c>
      <c r="E8" s="6">
        <v>1</v>
      </c>
      <c r="F8" s="8">
        <f>E8/$E$23</f>
        <v>0.05</v>
      </c>
      <c r="G8" s="6">
        <v>62</v>
      </c>
      <c r="H8" s="8">
        <f t="shared" si="0"/>
        <v>0.12085769980506822</v>
      </c>
      <c r="I8" s="6"/>
      <c r="J8" s="30"/>
      <c r="K8" s="79">
        <f t="shared" si="1"/>
        <v>63</v>
      </c>
    </row>
    <row r="9" spans="1:11" x14ac:dyDescent="0.25">
      <c r="A9" s="109"/>
      <c r="B9" s="115"/>
      <c r="C9" s="49" t="s">
        <v>6</v>
      </c>
      <c r="D9" s="5" t="s">
        <v>3</v>
      </c>
      <c r="E9" s="6">
        <v>4</v>
      </c>
      <c r="F9" s="8">
        <f>E9/$E$23</f>
        <v>0.2</v>
      </c>
      <c r="G9" s="6">
        <v>64</v>
      </c>
      <c r="H9" s="8">
        <f t="shared" si="0"/>
        <v>0.12475633528265107</v>
      </c>
      <c r="I9" s="6"/>
      <c r="J9" s="30"/>
      <c r="K9" s="79">
        <f t="shared" si="1"/>
        <v>68</v>
      </c>
    </row>
    <row r="10" spans="1:11" x14ac:dyDescent="0.25">
      <c r="A10" s="109"/>
      <c r="B10" s="115"/>
      <c r="C10" s="49" t="s">
        <v>14</v>
      </c>
      <c r="D10" s="5" t="s">
        <v>3</v>
      </c>
      <c r="E10" s="6">
        <v>6</v>
      </c>
      <c r="F10" s="8">
        <f>E10/$E$23</f>
        <v>0.3</v>
      </c>
      <c r="G10" s="6">
        <v>103</v>
      </c>
      <c r="H10" s="8">
        <f t="shared" si="0"/>
        <v>0.20077972709551656</v>
      </c>
      <c r="I10" s="6">
        <v>1</v>
      </c>
      <c r="J10" s="30"/>
      <c r="K10" s="79">
        <f t="shared" si="1"/>
        <v>110</v>
      </c>
    </row>
    <row r="11" spans="1:11" x14ac:dyDescent="0.25">
      <c r="A11" s="109"/>
      <c r="B11" s="115"/>
      <c r="C11" s="49" t="s">
        <v>7</v>
      </c>
      <c r="D11" s="5" t="s">
        <v>3</v>
      </c>
      <c r="E11" s="6">
        <v>5</v>
      </c>
      <c r="F11" s="8">
        <f>E11/$E$23</f>
        <v>0.25</v>
      </c>
      <c r="G11" s="6">
        <v>84</v>
      </c>
      <c r="H11" s="8">
        <f t="shared" si="0"/>
        <v>0.16374269005847952</v>
      </c>
      <c r="I11" s="6">
        <v>3</v>
      </c>
      <c r="J11" s="31">
        <f>I11/I23</f>
        <v>0.6</v>
      </c>
      <c r="K11" s="79">
        <f t="shared" si="1"/>
        <v>92</v>
      </c>
    </row>
    <row r="12" spans="1:11" x14ac:dyDescent="0.25">
      <c r="A12" s="109"/>
      <c r="B12" s="115"/>
      <c r="C12" s="49" t="s">
        <v>8</v>
      </c>
      <c r="D12" s="5" t="s">
        <v>3</v>
      </c>
      <c r="E12" s="6"/>
      <c r="F12" s="7"/>
      <c r="G12" s="6">
        <v>43</v>
      </c>
      <c r="H12" s="8">
        <f t="shared" si="0"/>
        <v>8.3820662768031184E-2</v>
      </c>
      <c r="I12" s="6"/>
      <c r="J12" s="30"/>
      <c r="K12" s="79">
        <f t="shared" si="1"/>
        <v>43</v>
      </c>
    </row>
    <row r="13" spans="1:11" x14ac:dyDescent="0.25">
      <c r="A13" s="109"/>
      <c r="B13" s="115"/>
      <c r="C13" s="49" t="s">
        <v>9</v>
      </c>
      <c r="D13" s="5" t="s">
        <v>3</v>
      </c>
      <c r="E13" s="6">
        <v>1</v>
      </c>
      <c r="F13" s="8">
        <f>E13/$E$23</f>
        <v>0.05</v>
      </c>
      <c r="G13" s="6">
        <v>40</v>
      </c>
      <c r="H13" s="8">
        <f t="shared" si="0"/>
        <v>7.7972709551656916E-2</v>
      </c>
      <c r="I13" s="6"/>
      <c r="J13" s="30"/>
      <c r="K13" s="79">
        <f t="shared" si="1"/>
        <v>41</v>
      </c>
    </row>
    <row r="14" spans="1:11" x14ac:dyDescent="0.25">
      <c r="A14" s="109"/>
      <c r="B14" s="115"/>
      <c r="C14" s="49" t="s">
        <v>15</v>
      </c>
      <c r="D14" s="5" t="s">
        <v>3</v>
      </c>
      <c r="E14" s="6">
        <v>1</v>
      </c>
      <c r="F14" s="8">
        <f>E14/$E$23</f>
        <v>0.05</v>
      </c>
      <c r="G14" s="6">
        <v>12</v>
      </c>
      <c r="H14" s="8">
        <f t="shared" si="0"/>
        <v>2.3391812865497075E-2</v>
      </c>
      <c r="I14" s="6"/>
      <c r="J14" s="30"/>
      <c r="K14" s="79">
        <f t="shared" si="1"/>
        <v>13</v>
      </c>
    </row>
    <row r="15" spans="1:11" x14ac:dyDescent="0.25">
      <c r="A15" s="109"/>
      <c r="B15" s="115"/>
      <c r="C15" s="49" t="s">
        <v>16</v>
      </c>
      <c r="D15" s="5" t="s">
        <v>3</v>
      </c>
      <c r="E15" s="6"/>
      <c r="F15" s="7"/>
      <c r="G15" s="6">
        <v>8</v>
      </c>
      <c r="H15" s="8">
        <f t="shared" si="0"/>
        <v>1.5594541910331383E-2</v>
      </c>
      <c r="I15" s="6"/>
      <c r="J15" s="30"/>
      <c r="K15" s="79">
        <f t="shared" si="1"/>
        <v>8</v>
      </c>
    </row>
    <row r="16" spans="1:11" x14ac:dyDescent="0.25">
      <c r="A16" s="109"/>
      <c r="B16" s="115"/>
      <c r="C16" s="49" t="s">
        <v>10</v>
      </c>
      <c r="D16" s="5" t="s">
        <v>3</v>
      </c>
      <c r="E16" s="6"/>
      <c r="F16" s="7"/>
      <c r="G16" s="6">
        <v>1</v>
      </c>
      <c r="H16" s="8">
        <f t="shared" si="0"/>
        <v>1.9493177387914229E-3</v>
      </c>
      <c r="I16" s="6"/>
      <c r="J16" s="30"/>
      <c r="K16" s="79">
        <f t="shared" si="1"/>
        <v>1</v>
      </c>
    </row>
    <row r="17" spans="1:11" x14ac:dyDescent="0.25">
      <c r="A17" s="109"/>
      <c r="B17" s="115"/>
      <c r="C17" s="49" t="s">
        <v>17</v>
      </c>
      <c r="D17" s="5" t="s">
        <v>3</v>
      </c>
      <c r="E17" s="6"/>
      <c r="F17" s="7"/>
      <c r="G17" s="6">
        <v>9</v>
      </c>
      <c r="H17" s="8">
        <f t="shared" si="0"/>
        <v>1.7543859649122806E-2</v>
      </c>
      <c r="I17" s="6"/>
      <c r="J17" s="30"/>
      <c r="K17" s="79">
        <f t="shared" si="1"/>
        <v>9</v>
      </c>
    </row>
    <row r="18" spans="1:11" x14ac:dyDescent="0.25">
      <c r="A18" s="109"/>
      <c r="B18" s="115"/>
      <c r="C18" s="49" t="s">
        <v>25</v>
      </c>
      <c r="D18" s="5" t="s">
        <v>3</v>
      </c>
      <c r="E18" s="6"/>
      <c r="F18" s="7"/>
      <c r="G18" s="6">
        <v>6</v>
      </c>
      <c r="H18" s="8">
        <f t="shared" si="0"/>
        <v>1.1695906432748537E-2</v>
      </c>
      <c r="I18" s="6">
        <v>1</v>
      </c>
      <c r="J18" s="31">
        <f>I18/I23</f>
        <v>0.2</v>
      </c>
      <c r="K18" s="79">
        <f t="shared" si="1"/>
        <v>7</v>
      </c>
    </row>
    <row r="19" spans="1:11" x14ac:dyDescent="0.25">
      <c r="A19" s="109"/>
      <c r="B19" s="115"/>
      <c r="C19" s="50" t="s">
        <v>36</v>
      </c>
      <c r="D19" s="5" t="s">
        <v>40</v>
      </c>
      <c r="E19" s="7">
        <f>SUM(E5:E7)</f>
        <v>2</v>
      </c>
      <c r="F19" s="8">
        <f>E19/$E$23</f>
        <v>0.1</v>
      </c>
      <c r="G19" s="7">
        <f>SUM(G5:G7)</f>
        <v>81</v>
      </c>
      <c r="H19" s="8">
        <f t="shared" si="0"/>
        <v>0.15789473684210525</v>
      </c>
      <c r="I19" s="7">
        <f>SUM(I5:I7)</f>
        <v>0</v>
      </c>
      <c r="J19" s="31"/>
      <c r="K19" s="79">
        <f t="shared" si="1"/>
        <v>83</v>
      </c>
    </row>
    <row r="20" spans="1:11" x14ac:dyDescent="0.25">
      <c r="A20" s="109"/>
      <c r="B20" s="115"/>
      <c r="C20" s="50" t="s">
        <v>37</v>
      </c>
      <c r="D20" s="5" t="s">
        <v>40</v>
      </c>
      <c r="E20" s="7">
        <f>SUM(E8:E10)</f>
        <v>11</v>
      </c>
      <c r="F20" s="8">
        <f>E20/$E$23</f>
        <v>0.55000000000000004</v>
      </c>
      <c r="G20" s="7">
        <f>SUM(G8:G10)</f>
        <v>229</v>
      </c>
      <c r="H20" s="8">
        <f t="shared" si="0"/>
        <v>0.44639376218323584</v>
      </c>
      <c r="I20" s="7">
        <f>SUM(I8:I10)</f>
        <v>1</v>
      </c>
      <c r="J20" s="31"/>
      <c r="K20" s="79">
        <f t="shared" si="1"/>
        <v>241</v>
      </c>
    </row>
    <row r="21" spans="1:11" x14ac:dyDescent="0.25">
      <c r="A21" s="109"/>
      <c r="B21" s="115"/>
      <c r="C21" s="51" t="s">
        <v>38</v>
      </c>
      <c r="D21" s="13" t="s">
        <v>40</v>
      </c>
      <c r="E21" s="14">
        <f>SUM(E11:E12)</f>
        <v>5</v>
      </c>
      <c r="F21" s="15">
        <f>E21/$E$23</f>
        <v>0.25</v>
      </c>
      <c r="G21" s="14">
        <f>SUM(G11:G12)</f>
        <v>127</v>
      </c>
      <c r="H21" s="15">
        <f t="shared" si="0"/>
        <v>0.24756335282651071</v>
      </c>
      <c r="I21" s="14">
        <f>SUM(I11:I12)</f>
        <v>3</v>
      </c>
      <c r="J21" s="32"/>
      <c r="K21" s="79">
        <f t="shared" si="1"/>
        <v>135</v>
      </c>
    </row>
    <row r="22" spans="1:11" ht="15.75" thickBot="1" x14ac:dyDescent="0.3">
      <c r="A22" s="109"/>
      <c r="B22" s="115"/>
      <c r="C22" s="88" t="s">
        <v>39</v>
      </c>
      <c r="D22" s="88" t="s">
        <v>40</v>
      </c>
      <c r="E22" s="89">
        <f>SUM(E13:E18)</f>
        <v>2</v>
      </c>
      <c r="F22" s="90">
        <f>E22/$E$23</f>
        <v>0.1</v>
      </c>
      <c r="G22" s="89">
        <f>SUM(G13:G18)</f>
        <v>76</v>
      </c>
      <c r="H22" s="90">
        <f t="shared" si="0"/>
        <v>0.14814814814814814</v>
      </c>
      <c r="I22" s="89">
        <f>SUM(I13:I18)</f>
        <v>1</v>
      </c>
      <c r="J22" s="91"/>
      <c r="K22" s="82">
        <f t="shared" si="1"/>
        <v>79</v>
      </c>
    </row>
    <row r="23" spans="1:11" ht="16.5" thickTop="1" thickBot="1" x14ac:dyDescent="0.3">
      <c r="A23" s="109"/>
      <c r="B23" s="115"/>
      <c r="C23" s="92" t="s">
        <v>28</v>
      </c>
      <c r="D23" s="93" t="s">
        <v>40</v>
      </c>
      <c r="E23" s="94">
        <f>SUM(E19:E22)</f>
        <v>20</v>
      </c>
      <c r="F23" s="95">
        <f>E23/$E$23</f>
        <v>1</v>
      </c>
      <c r="G23" s="94">
        <f>SUM(G19:G22)</f>
        <v>513</v>
      </c>
      <c r="H23" s="95">
        <f t="shared" si="0"/>
        <v>1</v>
      </c>
      <c r="I23" s="94">
        <f>SUM(I19:I22)</f>
        <v>5</v>
      </c>
      <c r="J23" s="96">
        <f>I23/I23</f>
        <v>1</v>
      </c>
      <c r="K23" s="97">
        <f t="shared" si="1"/>
        <v>538</v>
      </c>
    </row>
    <row r="24" spans="1:11" ht="15.75" thickTop="1" x14ac:dyDescent="0.25">
      <c r="A24" s="109"/>
      <c r="B24" s="115"/>
      <c r="C24" s="52" t="s">
        <v>4</v>
      </c>
      <c r="D24" s="36"/>
      <c r="E24" s="47"/>
      <c r="F24" s="48"/>
      <c r="G24" s="47"/>
      <c r="H24" s="48"/>
      <c r="I24" s="47"/>
      <c r="J24" s="48"/>
      <c r="K24" s="80"/>
    </row>
    <row r="25" spans="1:11" x14ac:dyDescent="0.25">
      <c r="A25" s="109"/>
      <c r="B25" s="115"/>
      <c r="C25" s="53" t="s">
        <v>13</v>
      </c>
      <c r="D25" s="17" t="s">
        <v>3</v>
      </c>
      <c r="E25" s="18"/>
      <c r="F25" s="21"/>
      <c r="G25" s="18">
        <v>3</v>
      </c>
      <c r="H25" s="25">
        <f>G25/$G$42</f>
        <v>2.3622047244094488E-2</v>
      </c>
      <c r="I25" s="18"/>
      <c r="J25" s="33"/>
      <c r="K25" s="79">
        <f t="shared" si="1"/>
        <v>3</v>
      </c>
    </row>
    <row r="26" spans="1:11" x14ac:dyDescent="0.25">
      <c r="A26" s="109"/>
      <c r="B26" s="115"/>
      <c r="C26" s="54" t="s">
        <v>6</v>
      </c>
      <c r="D26" s="19" t="s">
        <v>3</v>
      </c>
      <c r="E26" s="20">
        <v>5</v>
      </c>
      <c r="F26" s="22">
        <f>E26/$E$42</f>
        <v>0.3125</v>
      </c>
      <c r="G26" s="20">
        <v>39</v>
      </c>
      <c r="H26" s="22">
        <f>G26/$G$42</f>
        <v>0.30708661417322836</v>
      </c>
      <c r="I26" s="20"/>
      <c r="J26" s="34"/>
      <c r="K26" s="79">
        <f t="shared" si="1"/>
        <v>44</v>
      </c>
    </row>
    <row r="27" spans="1:11" x14ac:dyDescent="0.25">
      <c r="A27" s="109"/>
      <c r="B27" s="115"/>
      <c r="C27" s="54" t="s">
        <v>14</v>
      </c>
      <c r="D27" s="19" t="s">
        <v>3</v>
      </c>
      <c r="E27" s="20"/>
      <c r="F27" s="22"/>
      <c r="G27" s="20">
        <v>25</v>
      </c>
      <c r="H27" s="22">
        <f>G27/$G$42</f>
        <v>0.19685039370078741</v>
      </c>
      <c r="I27" s="20"/>
      <c r="J27" s="34"/>
      <c r="K27" s="79">
        <f t="shared" si="1"/>
        <v>25</v>
      </c>
    </row>
    <row r="28" spans="1:11" x14ac:dyDescent="0.25">
      <c r="A28" s="109"/>
      <c r="B28" s="115"/>
      <c r="C28" s="54" t="s">
        <v>7</v>
      </c>
      <c r="D28" s="19" t="s">
        <v>3</v>
      </c>
      <c r="E28" s="20">
        <v>4</v>
      </c>
      <c r="F28" s="22">
        <f>E28/$E$42</f>
        <v>0.25</v>
      </c>
      <c r="G28" s="20">
        <v>16</v>
      </c>
      <c r="H28" s="22">
        <f>G28/$G$42</f>
        <v>0.12598425196850394</v>
      </c>
      <c r="I28" s="20"/>
      <c r="J28" s="34"/>
      <c r="K28" s="79">
        <f t="shared" si="1"/>
        <v>20</v>
      </c>
    </row>
    <row r="29" spans="1:11" x14ac:dyDescent="0.25">
      <c r="A29" s="109"/>
      <c r="B29" s="115"/>
      <c r="C29" s="54" t="s">
        <v>8</v>
      </c>
      <c r="D29" s="19" t="s">
        <v>3</v>
      </c>
      <c r="E29" s="20">
        <v>1</v>
      </c>
      <c r="F29" s="22">
        <f>E29/$E$42</f>
        <v>6.25E-2</v>
      </c>
      <c r="G29" s="20">
        <v>23</v>
      </c>
      <c r="H29" s="22">
        <f>G29/$G$42</f>
        <v>0.18110236220472442</v>
      </c>
      <c r="I29" s="20"/>
      <c r="J29" s="34"/>
      <c r="K29" s="79">
        <f t="shared" si="1"/>
        <v>24</v>
      </c>
    </row>
    <row r="30" spans="1:11" x14ac:dyDescent="0.25">
      <c r="A30" s="109"/>
      <c r="B30" s="115"/>
      <c r="C30" s="54" t="s">
        <v>9</v>
      </c>
      <c r="D30" s="19" t="s">
        <v>3</v>
      </c>
      <c r="E30" s="20">
        <v>2</v>
      </c>
      <c r="F30" s="22">
        <f>E30/$E$42</f>
        <v>0.125</v>
      </c>
      <c r="G30" s="20">
        <v>6</v>
      </c>
      <c r="H30" s="22">
        <f>G30/$G$42</f>
        <v>4.7244094488188976E-2</v>
      </c>
      <c r="I30" s="20"/>
      <c r="J30" s="34"/>
      <c r="K30" s="79">
        <f t="shared" si="1"/>
        <v>8</v>
      </c>
    </row>
    <row r="31" spans="1:11" x14ac:dyDescent="0.25">
      <c r="A31" s="109"/>
      <c r="B31" s="115"/>
      <c r="C31" s="54" t="s">
        <v>15</v>
      </c>
      <c r="D31" s="19" t="s">
        <v>3</v>
      </c>
      <c r="E31" s="20"/>
      <c r="F31" s="23"/>
      <c r="G31" s="20">
        <v>3</v>
      </c>
      <c r="H31" s="22">
        <f>G31/$G$42</f>
        <v>2.3622047244094488E-2</v>
      </c>
      <c r="I31" s="20"/>
      <c r="J31" s="34"/>
      <c r="K31" s="79">
        <f t="shared" si="1"/>
        <v>3</v>
      </c>
    </row>
    <row r="32" spans="1:11" x14ac:dyDescent="0.25">
      <c r="A32" s="109"/>
      <c r="B32" s="115"/>
      <c r="C32" s="54" t="s">
        <v>16</v>
      </c>
      <c r="D32" s="19" t="s">
        <v>3</v>
      </c>
      <c r="E32" s="20"/>
      <c r="F32" s="23"/>
      <c r="G32" s="20">
        <v>1</v>
      </c>
      <c r="H32" s="22">
        <f>G32/$G$42</f>
        <v>7.874015748031496E-3</v>
      </c>
      <c r="I32" s="20"/>
      <c r="J32" s="34"/>
      <c r="K32" s="79">
        <f t="shared" si="1"/>
        <v>1</v>
      </c>
    </row>
    <row r="33" spans="1:11" x14ac:dyDescent="0.25">
      <c r="A33" s="109"/>
      <c r="B33" s="115"/>
      <c r="C33" s="54" t="s">
        <v>10</v>
      </c>
      <c r="D33" s="19" t="s">
        <v>3</v>
      </c>
      <c r="E33" s="20">
        <v>1</v>
      </c>
      <c r="F33" s="22">
        <f>E33/$E$42</f>
        <v>6.25E-2</v>
      </c>
      <c r="G33" s="20">
        <v>5</v>
      </c>
      <c r="H33" s="22">
        <f>G33/$G$42</f>
        <v>3.937007874015748E-2</v>
      </c>
      <c r="I33" s="20"/>
      <c r="J33" s="34"/>
      <c r="K33" s="79">
        <f t="shared" si="1"/>
        <v>6</v>
      </c>
    </row>
    <row r="34" spans="1:11" x14ac:dyDescent="0.25">
      <c r="A34" s="109"/>
      <c r="B34" s="115"/>
      <c r="C34" s="54" t="s">
        <v>18</v>
      </c>
      <c r="D34" s="19" t="s">
        <v>3</v>
      </c>
      <c r="E34" s="20">
        <v>1</v>
      </c>
      <c r="F34" s="23"/>
      <c r="G34" s="20">
        <v>1</v>
      </c>
      <c r="H34" s="22">
        <f>G34/$G$42</f>
        <v>7.874015748031496E-3</v>
      </c>
      <c r="I34" s="20"/>
      <c r="J34" s="35"/>
      <c r="K34" s="79">
        <f t="shared" si="1"/>
        <v>2</v>
      </c>
    </row>
    <row r="35" spans="1:11" x14ac:dyDescent="0.25">
      <c r="A35" s="109"/>
      <c r="B35" s="115"/>
      <c r="C35" s="54" t="s">
        <v>11</v>
      </c>
      <c r="D35" s="19" t="s">
        <v>3</v>
      </c>
      <c r="E35" s="20">
        <v>2</v>
      </c>
      <c r="F35" s="22">
        <f>E35/$E$42</f>
        <v>0.125</v>
      </c>
      <c r="G35" s="20">
        <v>1</v>
      </c>
      <c r="H35" s="22">
        <f>G35/$G$42</f>
        <v>7.874015748031496E-3</v>
      </c>
      <c r="I35" s="20"/>
      <c r="J35" s="34"/>
      <c r="K35" s="79">
        <f t="shared" si="1"/>
        <v>3</v>
      </c>
    </row>
    <row r="36" spans="1:11" x14ac:dyDescent="0.25">
      <c r="A36" s="109"/>
      <c r="B36" s="115"/>
      <c r="C36" s="54" t="s">
        <v>17</v>
      </c>
      <c r="D36" s="19" t="s">
        <v>3</v>
      </c>
      <c r="E36" s="20"/>
      <c r="F36" s="23"/>
      <c r="G36" s="20">
        <v>3</v>
      </c>
      <c r="H36" s="22">
        <f>G36/$G$42</f>
        <v>2.3622047244094488E-2</v>
      </c>
      <c r="I36" s="20"/>
      <c r="J36" s="34"/>
      <c r="K36" s="79">
        <f t="shared" si="1"/>
        <v>3</v>
      </c>
    </row>
    <row r="37" spans="1:11" x14ac:dyDescent="0.25">
      <c r="A37" s="109"/>
      <c r="B37" s="115"/>
      <c r="C37" s="54" t="s">
        <v>19</v>
      </c>
      <c r="D37" s="19" t="s">
        <v>3</v>
      </c>
      <c r="E37" s="20"/>
      <c r="F37" s="23"/>
      <c r="G37" s="20">
        <v>1</v>
      </c>
      <c r="H37" s="22">
        <f>G37/$G$42</f>
        <v>7.874015748031496E-3</v>
      </c>
      <c r="I37" s="20"/>
      <c r="J37" s="34"/>
      <c r="K37" s="79">
        <f t="shared" si="1"/>
        <v>1</v>
      </c>
    </row>
    <row r="38" spans="1:11" x14ac:dyDescent="0.25">
      <c r="A38" s="109"/>
      <c r="B38" s="115"/>
      <c r="C38" s="50" t="s">
        <v>36</v>
      </c>
      <c r="D38" s="5" t="s">
        <v>40</v>
      </c>
      <c r="E38" s="24">
        <v>0</v>
      </c>
      <c r="F38" s="22">
        <f>E38/$E$42</f>
        <v>0</v>
      </c>
      <c r="G38" s="24">
        <v>0</v>
      </c>
      <c r="H38" s="26">
        <f>G38/$G$42</f>
        <v>0</v>
      </c>
      <c r="I38" s="24">
        <v>0</v>
      </c>
      <c r="J38" s="35"/>
      <c r="K38" s="79">
        <f t="shared" si="1"/>
        <v>0</v>
      </c>
    </row>
    <row r="39" spans="1:11" x14ac:dyDescent="0.25">
      <c r="A39" s="109"/>
      <c r="B39" s="115"/>
      <c r="C39" s="50" t="s">
        <v>37</v>
      </c>
      <c r="D39" s="5" t="s">
        <v>40</v>
      </c>
      <c r="E39" s="24">
        <f>SUM(E25:E27)</f>
        <v>5</v>
      </c>
      <c r="F39" s="22">
        <f>E39/$E$42</f>
        <v>0.3125</v>
      </c>
      <c r="G39" s="24">
        <f>SUM(G25:G27)</f>
        <v>67</v>
      </c>
      <c r="H39" s="22">
        <f>G39/$G$42</f>
        <v>0.52755905511811019</v>
      </c>
      <c r="I39" s="24">
        <f>SUM(I25:I27)</f>
        <v>0</v>
      </c>
      <c r="J39" s="35"/>
      <c r="K39" s="79">
        <f t="shared" si="1"/>
        <v>72</v>
      </c>
    </row>
    <row r="40" spans="1:11" x14ac:dyDescent="0.25">
      <c r="A40" s="109"/>
      <c r="B40" s="115"/>
      <c r="C40" s="51" t="s">
        <v>38</v>
      </c>
      <c r="D40" s="13" t="s">
        <v>40</v>
      </c>
      <c r="E40" s="24">
        <f>SUM(E28:E29)</f>
        <v>5</v>
      </c>
      <c r="F40" s="22">
        <f>E40/$E$42</f>
        <v>0.3125</v>
      </c>
      <c r="G40" s="24">
        <f>SUM(G28:G29)</f>
        <v>39</v>
      </c>
      <c r="H40" s="22">
        <f>G40/$G$42</f>
        <v>0.30708661417322836</v>
      </c>
      <c r="I40" s="24">
        <f>SUM(I28:I29)</f>
        <v>0</v>
      </c>
      <c r="J40" s="35"/>
      <c r="K40" s="79">
        <f t="shared" si="1"/>
        <v>44</v>
      </c>
    </row>
    <row r="41" spans="1:11" ht="15.75" thickBot="1" x14ac:dyDescent="0.3">
      <c r="A41" s="109"/>
      <c r="B41" s="115"/>
      <c r="C41" s="16" t="s">
        <v>39</v>
      </c>
      <c r="D41" s="16" t="s">
        <v>40</v>
      </c>
      <c r="E41" s="24">
        <f>SUM(E30:E37)</f>
        <v>6</v>
      </c>
      <c r="F41" s="26">
        <f>E41/$E$42</f>
        <v>0.375</v>
      </c>
      <c r="G41" s="24">
        <f>SUM(G30:G37)</f>
        <v>21</v>
      </c>
      <c r="H41" s="26">
        <f>G41/$G$42</f>
        <v>0.16535433070866143</v>
      </c>
      <c r="I41" s="24">
        <f>SUM(I30:I37)</f>
        <v>0</v>
      </c>
      <c r="J41" s="81"/>
      <c r="K41" s="82">
        <f t="shared" si="1"/>
        <v>27</v>
      </c>
    </row>
    <row r="42" spans="1:11" ht="16.5" thickTop="1" thickBot="1" x14ac:dyDescent="0.3">
      <c r="A42" s="109"/>
      <c r="B42" s="115"/>
      <c r="C42" s="92" t="s">
        <v>27</v>
      </c>
      <c r="D42" s="93" t="s">
        <v>40</v>
      </c>
      <c r="E42" s="94">
        <f>SUM(E38:E41)</f>
        <v>16</v>
      </c>
      <c r="F42" s="95">
        <v>1</v>
      </c>
      <c r="G42" s="94">
        <f>SUM(G38:G41)</f>
        <v>127</v>
      </c>
      <c r="H42" s="95">
        <v>1</v>
      </c>
      <c r="I42" s="94">
        <f>SUM(I38:I41)</f>
        <v>0</v>
      </c>
      <c r="J42" s="96"/>
      <c r="K42" s="97">
        <f t="shared" si="1"/>
        <v>143</v>
      </c>
    </row>
    <row r="43" spans="1:11" ht="15.75" thickTop="1" x14ac:dyDescent="0.25">
      <c r="A43" s="110"/>
      <c r="B43" s="116"/>
      <c r="C43" s="83" t="s">
        <v>69</v>
      </c>
      <c r="D43" s="83" t="s">
        <v>40</v>
      </c>
      <c r="E43" s="84">
        <f>E23+E42</f>
        <v>36</v>
      </c>
      <c r="F43" s="85">
        <f>E43/$K$43</f>
        <v>5.2863436123348019E-2</v>
      </c>
      <c r="G43" s="86">
        <f>G23+G42</f>
        <v>640</v>
      </c>
      <c r="H43" s="85">
        <f>G43/$K$43</f>
        <v>0.9397944199706314</v>
      </c>
      <c r="I43" s="86">
        <f>I23+I42</f>
        <v>5</v>
      </c>
      <c r="J43" s="85">
        <f>I43/$K$43</f>
        <v>7.3421439060205578E-3</v>
      </c>
      <c r="K43" s="87">
        <f>K23+K42</f>
        <v>681</v>
      </c>
    </row>
    <row r="44" spans="1:11" ht="14.1" customHeight="1" x14ac:dyDescent="0.25">
      <c r="A44" s="104">
        <v>2</v>
      </c>
      <c r="B44" s="106" t="s">
        <v>51</v>
      </c>
      <c r="C44" s="59" t="s">
        <v>44</v>
      </c>
      <c r="D44" s="59" t="s">
        <v>3</v>
      </c>
      <c r="E44" s="60">
        <v>18</v>
      </c>
      <c r="F44" s="60"/>
      <c r="G44" s="60">
        <v>130</v>
      </c>
      <c r="H44" s="60"/>
      <c r="I44" s="60">
        <v>14</v>
      </c>
      <c r="J44" s="60"/>
      <c r="K44" s="61"/>
    </row>
    <row r="45" spans="1:11" ht="14.1" customHeight="1" x14ac:dyDescent="0.25">
      <c r="A45" s="119"/>
      <c r="B45" s="114"/>
      <c r="C45" s="5" t="s">
        <v>45</v>
      </c>
      <c r="D45" s="5" t="s">
        <v>3</v>
      </c>
      <c r="E45" s="44">
        <v>14</v>
      </c>
      <c r="F45" s="44"/>
      <c r="G45" s="44">
        <v>78</v>
      </c>
      <c r="H45" s="44"/>
      <c r="I45" s="44">
        <v>10</v>
      </c>
      <c r="J45" s="44"/>
      <c r="K45" s="62"/>
    </row>
    <row r="46" spans="1:11" ht="14.1" customHeight="1" x14ac:dyDescent="0.25">
      <c r="A46" s="105"/>
      <c r="B46" s="107"/>
      <c r="C46" s="66" t="s">
        <v>48</v>
      </c>
      <c r="D46" s="66" t="s">
        <v>40</v>
      </c>
      <c r="E46" s="98">
        <f>E45/E44</f>
        <v>0.77777777777777779</v>
      </c>
      <c r="F46" s="69"/>
      <c r="G46" s="98">
        <f>G45/G44</f>
        <v>0.6</v>
      </c>
      <c r="H46" s="69"/>
      <c r="I46" s="98">
        <f>I45/I44</f>
        <v>0.7142857142857143</v>
      </c>
      <c r="J46" s="70"/>
      <c r="K46" s="99"/>
    </row>
    <row r="47" spans="1:11" ht="14.1" customHeight="1" x14ac:dyDescent="0.25">
      <c r="A47" s="104">
        <v>3</v>
      </c>
      <c r="B47" s="106" t="s">
        <v>52</v>
      </c>
      <c r="C47" s="59" t="s">
        <v>50</v>
      </c>
      <c r="D47" s="59" t="s">
        <v>3</v>
      </c>
      <c r="E47" s="60">
        <v>0</v>
      </c>
      <c r="F47" s="60"/>
      <c r="G47" s="60">
        <v>0</v>
      </c>
      <c r="H47" s="60"/>
      <c r="I47" s="60">
        <v>0</v>
      </c>
      <c r="J47" s="60"/>
      <c r="K47" s="61"/>
    </row>
    <row r="48" spans="1:11" ht="14.1" customHeight="1" x14ac:dyDescent="0.25">
      <c r="A48" s="105"/>
      <c r="B48" s="107"/>
      <c r="C48" s="66" t="s">
        <v>55</v>
      </c>
      <c r="D48" s="66" t="s">
        <v>40</v>
      </c>
      <c r="E48" s="98">
        <v>0</v>
      </c>
      <c r="F48" s="69"/>
      <c r="G48" s="98">
        <v>0</v>
      </c>
      <c r="H48" s="69"/>
      <c r="I48" s="98">
        <v>0</v>
      </c>
      <c r="J48" s="70"/>
      <c r="K48" s="71"/>
    </row>
    <row r="49" spans="1:11" x14ac:dyDescent="0.25">
      <c r="A49" s="104">
        <v>4</v>
      </c>
      <c r="B49" s="106" t="s">
        <v>56</v>
      </c>
      <c r="C49" s="59" t="s">
        <v>57</v>
      </c>
      <c r="D49" s="59" t="s">
        <v>3</v>
      </c>
      <c r="E49" s="60">
        <v>34</v>
      </c>
      <c r="F49" s="60"/>
      <c r="G49" s="60">
        <v>622</v>
      </c>
      <c r="H49" s="60"/>
      <c r="I49" s="60">
        <v>10</v>
      </c>
      <c r="J49" s="60"/>
      <c r="K49" s="100"/>
    </row>
    <row r="50" spans="1:11" x14ac:dyDescent="0.25">
      <c r="A50" s="105"/>
      <c r="B50" s="107"/>
      <c r="C50" s="66" t="s">
        <v>58</v>
      </c>
      <c r="D50" s="66" t="s">
        <v>40</v>
      </c>
      <c r="E50" s="98">
        <f>E49/E43</f>
        <v>0.94444444444444442</v>
      </c>
      <c r="F50" s="69"/>
      <c r="G50" s="98">
        <f>G49/G43</f>
        <v>0.97187500000000004</v>
      </c>
      <c r="H50" s="69"/>
      <c r="I50" s="98">
        <f>I49/I43</f>
        <v>2</v>
      </c>
      <c r="J50" s="70"/>
      <c r="K50" s="99"/>
    </row>
    <row r="51" spans="1:11" x14ac:dyDescent="0.25">
      <c r="A51" s="108">
        <v>5</v>
      </c>
      <c r="B51" s="111" t="s">
        <v>59</v>
      </c>
      <c r="C51" s="59" t="s">
        <v>60</v>
      </c>
      <c r="D51" s="59" t="s">
        <v>3</v>
      </c>
      <c r="E51" s="60">
        <v>0</v>
      </c>
      <c r="F51" s="101">
        <f>E51/K51</f>
        <v>0</v>
      </c>
      <c r="G51" s="60">
        <v>13</v>
      </c>
      <c r="H51" s="102">
        <f>G51/K51</f>
        <v>1</v>
      </c>
      <c r="I51" s="60">
        <v>0</v>
      </c>
      <c r="J51" s="101">
        <f>I51/K51</f>
        <v>0</v>
      </c>
      <c r="K51" s="103">
        <f>SUM(E51,G51,I51)</f>
        <v>13</v>
      </c>
    </row>
    <row r="52" spans="1:11" x14ac:dyDescent="0.25">
      <c r="A52" s="109"/>
      <c r="B52" s="112"/>
      <c r="C52" s="56" t="s">
        <v>61</v>
      </c>
      <c r="D52" s="5" t="s">
        <v>3</v>
      </c>
      <c r="E52" s="45"/>
      <c r="F52" s="45"/>
      <c r="G52" s="45"/>
      <c r="H52" s="45"/>
      <c r="I52" s="45"/>
      <c r="J52" s="44"/>
      <c r="K52" s="62"/>
    </row>
    <row r="53" spans="1:11" x14ac:dyDescent="0.25">
      <c r="A53" s="109"/>
      <c r="B53" s="112"/>
      <c r="C53" s="56" t="s">
        <v>62</v>
      </c>
      <c r="D53" s="5" t="s">
        <v>40</v>
      </c>
      <c r="E53" s="44"/>
      <c r="F53" s="55"/>
      <c r="G53" s="44"/>
      <c r="H53" s="55"/>
      <c r="I53" s="44"/>
      <c r="J53" s="55"/>
      <c r="K53" s="62"/>
    </row>
    <row r="54" spans="1:11" x14ac:dyDescent="0.25">
      <c r="A54" s="109"/>
      <c r="B54" s="112"/>
      <c r="C54" s="56" t="s">
        <v>63</v>
      </c>
      <c r="D54" s="5" t="s">
        <v>3</v>
      </c>
      <c r="E54" s="45"/>
      <c r="F54" s="45"/>
      <c r="G54" s="45"/>
      <c r="H54" s="45"/>
      <c r="I54" s="45"/>
      <c r="J54" s="44"/>
      <c r="K54" s="62"/>
    </row>
    <row r="55" spans="1:11" x14ac:dyDescent="0.25">
      <c r="A55" s="109"/>
      <c r="B55" s="112"/>
      <c r="C55" s="57" t="s">
        <v>64</v>
      </c>
      <c r="D55" s="13" t="s">
        <v>40</v>
      </c>
      <c r="E55" s="58"/>
      <c r="F55" s="58"/>
      <c r="G55" s="58"/>
      <c r="H55" s="58"/>
      <c r="I55" s="58"/>
      <c r="J55" s="46"/>
      <c r="K55" s="63"/>
    </row>
    <row r="56" spans="1:11" x14ac:dyDescent="0.25">
      <c r="A56" s="109"/>
      <c r="B56" s="112"/>
      <c r="C56" s="56" t="s">
        <v>65</v>
      </c>
      <c r="D56" s="5" t="s">
        <v>40</v>
      </c>
      <c r="E56" s="4"/>
      <c r="F56" s="4"/>
      <c r="G56" s="4"/>
      <c r="H56" s="4"/>
      <c r="I56" s="4"/>
      <c r="J56" s="4"/>
      <c r="K56" s="64"/>
    </row>
    <row r="57" spans="1:11" x14ac:dyDescent="0.25">
      <c r="A57" s="109"/>
      <c r="B57" s="112"/>
      <c r="C57" s="56" t="s">
        <v>66</v>
      </c>
      <c r="D57" s="5" t="s">
        <v>40</v>
      </c>
      <c r="E57" s="4"/>
      <c r="F57" s="4"/>
      <c r="G57" s="4"/>
      <c r="H57" s="4"/>
      <c r="I57" s="4"/>
      <c r="J57" s="4"/>
      <c r="K57" s="64"/>
    </row>
    <row r="58" spans="1:11" x14ac:dyDescent="0.25">
      <c r="A58" s="110"/>
      <c r="B58" s="113"/>
      <c r="C58" s="65" t="s">
        <v>67</v>
      </c>
      <c r="D58" s="66" t="s">
        <v>40</v>
      </c>
      <c r="E58" s="67"/>
      <c r="F58" s="67"/>
      <c r="G58" s="67"/>
      <c r="H58" s="67"/>
      <c r="I58" s="67"/>
      <c r="J58" s="67"/>
      <c r="K58" s="68"/>
    </row>
  </sheetData>
  <mergeCells count="14">
    <mergeCell ref="B44:B46"/>
    <mergeCell ref="B47:B48"/>
    <mergeCell ref="A5:A43"/>
    <mergeCell ref="B5:B43"/>
    <mergeCell ref="E1:J1"/>
    <mergeCell ref="E2:F2"/>
    <mergeCell ref="G2:H2"/>
    <mergeCell ref="I2:J2"/>
    <mergeCell ref="A44:A46"/>
    <mergeCell ref="A49:A50"/>
    <mergeCell ref="B49:B50"/>
    <mergeCell ref="A51:A58"/>
    <mergeCell ref="B51:B58"/>
    <mergeCell ref="A47:A48"/>
  </mergeCells>
  <pageMargins left="0.7" right="0.7" top="0.75" bottom="0.75" header="0.3" footer="0.3"/>
  <ignoredErrors>
    <ignoredError sqref="F19:F22 H19:H22 F39:F41 H39:H41 J43 H43:I43 F43:G4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6"/>
  <sheetViews>
    <sheetView showGridLines="0" topLeftCell="A2" workbookViewId="0">
      <selection activeCell="F3" sqref="F3:J31"/>
    </sheetView>
  </sheetViews>
  <sheetFormatPr defaultRowHeight="15" x14ac:dyDescent="0.25"/>
  <cols>
    <col min="1" max="1" width="15.42578125" bestFit="1" customWidth="1"/>
    <col min="2" max="2" width="10.85546875" bestFit="1" customWidth="1"/>
    <col min="3" max="3" width="17.140625" bestFit="1" customWidth="1"/>
    <col min="4" max="4" width="7.28515625" bestFit="1" customWidth="1"/>
    <col min="5" max="5" width="5" bestFit="1" customWidth="1"/>
    <col min="6" max="6" width="22.5703125" bestFit="1" customWidth="1"/>
    <col min="7" max="7" width="16.140625" bestFit="1" customWidth="1"/>
    <col min="8" max="8" width="16.85546875" bestFit="1" customWidth="1"/>
    <col min="9" max="9" width="6.5703125" bestFit="1" customWidth="1"/>
    <col min="10" max="10" width="22.140625" bestFit="1" customWidth="1"/>
    <col min="11" max="11" width="11.28515625" bestFit="1" customWidth="1"/>
  </cols>
  <sheetData>
    <row r="2" spans="1:10" ht="22.5" x14ac:dyDescent="0.25">
      <c r="A2" s="138" t="s">
        <v>0</v>
      </c>
      <c r="B2" s="138" t="s">
        <v>1</v>
      </c>
      <c r="C2" s="138" t="s">
        <v>2</v>
      </c>
      <c r="D2" s="139" t="s">
        <v>3</v>
      </c>
      <c r="F2" s="144" t="s">
        <v>26</v>
      </c>
      <c r="H2" s="144" t="s">
        <v>1</v>
      </c>
    </row>
    <row r="3" spans="1:10" x14ac:dyDescent="0.25">
      <c r="A3" s="142" t="s">
        <v>4</v>
      </c>
      <c r="B3" s="142" t="s">
        <v>5</v>
      </c>
      <c r="C3" s="140" t="s">
        <v>6</v>
      </c>
      <c r="D3" s="141">
        <v>5</v>
      </c>
      <c r="F3" s="144" t="s">
        <v>0</v>
      </c>
      <c r="G3" s="144" t="s">
        <v>2</v>
      </c>
      <c r="H3" t="s">
        <v>5</v>
      </c>
      <c r="I3" t="s">
        <v>12</v>
      </c>
      <c r="J3" t="s">
        <v>20</v>
      </c>
    </row>
    <row r="4" spans="1:10" x14ac:dyDescent="0.25">
      <c r="A4" s="142" t="s">
        <v>4</v>
      </c>
      <c r="B4" s="142" t="s">
        <v>5</v>
      </c>
      <c r="C4" s="140" t="s">
        <v>7</v>
      </c>
      <c r="D4" s="141">
        <v>4</v>
      </c>
      <c r="F4" t="s">
        <v>21</v>
      </c>
      <c r="G4" t="s">
        <v>23</v>
      </c>
      <c r="H4" s="145"/>
      <c r="I4" s="145">
        <v>1</v>
      </c>
      <c r="J4" s="145"/>
    </row>
    <row r="5" spans="1:10" x14ac:dyDescent="0.25">
      <c r="A5" s="142" t="s">
        <v>4</v>
      </c>
      <c r="B5" s="142" t="s">
        <v>5</v>
      </c>
      <c r="C5" s="140" t="s">
        <v>8</v>
      </c>
      <c r="D5" s="141">
        <v>1</v>
      </c>
      <c r="G5" t="s">
        <v>24</v>
      </c>
      <c r="H5" s="145"/>
      <c r="I5" s="145">
        <v>19</v>
      </c>
      <c r="J5" s="145"/>
    </row>
    <row r="6" spans="1:10" x14ac:dyDescent="0.25">
      <c r="A6" s="142" t="s">
        <v>4</v>
      </c>
      <c r="B6" s="142" t="s">
        <v>5</v>
      </c>
      <c r="C6" s="140" t="s">
        <v>9</v>
      </c>
      <c r="D6" s="141">
        <v>2</v>
      </c>
      <c r="G6" t="s">
        <v>22</v>
      </c>
      <c r="H6" s="145">
        <v>2</v>
      </c>
      <c r="I6" s="145">
        <v>61</v>
      </c>
      <c r="J6" s="145"/>
    </row>
    <row r="7" spans="1:10" x14ac:dyDescent="0.25">
      <c r="A7" s="142" t="s">
        <v>4</v>
      </c>
      <c r="B7" s="142" t="s">
        <v>5</v>
      </c>
      <c r="C7" s="140" t="s">
        <v>10</v>
      </c>
      <c r="D7" s="141">
        <v>1</v>
      </c>
      <c r="G7" t="s">
        <v>13</v>
      </c>
      <c r="H7" s="145">
        <v>1</v>
      </c>
      <c r="I7" s="145">
        <v>62</v>
      </c>
      <c r="J7" s="145"/>
    </row>
    <row r="8" spans="1:10" x14ac:dyDescent="0.25">
      <c r="A8" s="142" t="s">
        <v>4</v>
      </c>
      <c r="B8" s="142" t="s">
        <v>5</v>
      </c>
      <c r="C8" s="140" t="s">
        <v>18</v>
      </c>
      <c r="D8" s="141">
        <v>1</v>
      </c>
      <c r="G8" t="s">
        <v>6</v>
      </c>
      <c r="H8" s="145">
        <v>4</v>
      </c>
      <c r="I8" s="145">
        <v>64</v>
      </c>
      <c r="J8" s="145"/>
    </row>
    <row r="9" spans="1:10" x14ac:dyDescent="0.25">
      <c r="A9" s="142" t="s">
        <v>4</v>
      </c>
      <c r="B9" s="142" t="s">
        <v>5</v>
      </c>
      <c r="C9" s="140" t="s">
        <v>11</v>
      </c>
      <c r="D9" s="141">
        <v>2</v>
      </c>
      <c r="G9" t="s">
        <v>14</v>
      </c>
      <c r="H9" s="145">
        <v>6</v>
      </c>
      <c r="I9" s="145">
        <v>103</v>
      </c>
      <c r="J9" s="145">
        <v>1</v>
      </c>
    </row>
    <row r="10" spans="1:10" x14ac:dyDescent="0.25">
      <c r="A10" s="142" t="s">
        <v>4</v>
      </c>
      <c r="B10" s="143" t="s">
        <v>12</v>
      </c>
      <c r="C10" s="140" t="s">
        <v>13</v>
      </c>
      <c r="D10" s="141">
        <v>3</v>
      </c>
      <c r="G10" t="s">
        <v>7</v>
      </c>
      <c r="H10" s="145">
        <v>5</v>
      </c>
      <c r="I10" s="145">
        <v>84</v>
      </c>
      <c r="J10" s="145">
        <v>3</v>
      </c>
    </row>
    <row r="11" spans="1:10" x14ac:dyDescent="0.25">
      <c r="A11" s="142" t="s">
        <v>4</v>
      </c>
      <c r="B11" s="143" t="s">
        <v>12</v>
      </c>
      <c r="C11" s="140" t="s">
        <v>6</v>
      </c>
      <c r="D11" s="141">
        <v>39</v>
      </c>
      <c r="G11" t="s">
        <v>8</v>
      </c>
      <c r="H11" s="145"/>
      <c r="I11" s="145">
        <v>43</v>
      </c>
      <c r="J11" s="145"/>
    </row>
    <row r="12" spans="1:10" x14ac:dyDescent="0.25">
      <c r="A12" s="142" t="s">
        <v>4</v>
      </c>
      <c r="B12" s="143" t="s">
        <v>12</v>
      </c>
      <c r="C12" s="140" t="s">
        <v>14</v>
      </c>
      <c r="D12" s="141">
        <v>25</v>
      </c>
      <c r="G12" t="s">
        <v>9</v>
      </c>
      <c r="H12" s="145">
        <v>1</v>
      </c>
      <c r="I12" s="145">
        <v>40</v>
      </c>
      <c r="J12" s="145"/>
    </row>
    <row r="13" spans="1:10" x14ac:dyDescent="0.25">
      <c r="A13" s="142" t="s">
        <v>4</v>
      </c>
      <c r="B13" s="143" t="s">
        <v>12</v>
      </c>
      <c r="C13" s="140" t="s">
        <v>7</v>
      </c>
      <c r="D13" s="141">
        <v>16</v>
      </c>
      <c r="G13" t="s">
        <v>15</v>
      </c>
      <c r="H13" s="145">
        <v>1</v>
      </c>
      <c r="I13" s="145">
        <v>12</v>
      </c>
      <c r="J13" s="145"/>
    </row>
    <row r="14" spans="1:10" x14ac:dyDescent="0.25">
      <c r="A14" s="142" t="s">
        <v>4</v>
      </c>
      <c r="B14" s="143" t="s">
        <v>12</v>
      </c>
      <c r="C14" s="140" t="s">
        <v>8</v>
      </c>
      <c r="D14" s="141">
        <v>23</v>
      </c>
      <c r="G14" t="s">
        <v>16</v>
      </c>
      <c r="H14" s="145"/>
      <c r="I14" s="145">
        <v>8</v>
      </c>
      <c r="J14" s="145"/>
    </row>
    <row r="15" spans="1:10" x14ac:dyDescent="0.25">
      <c r="A15" s="142" t="s">
        <v>4</v>
      </c>
      <c r="B15" s="143" t="s">
        <v>12</v>
      </c>
      <c r="C15" s="140" t="s">
        <v>9</v>
      </c>
      <c r="D15" s="141">
        <v>6</v>
      </c>
      <c r="G15" t="s">
        <v>10</v>
      </c>
      <c r="H15" s="145"/>
      <c r="I15" s="145">
        <v>1</v>
      </c>
      <c r="J15" s="145"/>
    </row>
    <row r="16" spans="1:10" x14ac:dyDescent="0.25">
      <c r="A16" s="142" t="s">
        <v>4</v>
      </c>
      <c r="B16" s="143" t="s">
        <v>12</v>
      </c>
      <c r="C16" s="140" t="s">
        <v>15</v>
      </c>
      <c r="D16" s="141">
        <v>3</v>
      </c>
      <c r="G16" t="s">
        <v>17</v>
      </c>
      <c r="H16" s="145"/>
      <c r="I16" s="145">
        <v>9</v>
      </c>
      <c r="J16" s="145"/>
    </row>
    <row r="17" spans="1:10" x14ac:dyDescent="0.25">
      <c r="A17" s="142" t="s">
        <v>4</v>
      </c>
      <c r="B17" s="143" t="s">
        <v>12</v>
      </c>
      <c r="C17" s="140" t="s">
        <v>16</v>
      </c>
      <c r="D17" s="141">
        <v>1</v>
      </c>
      <c r="G17" t="s">
        <v>25</v>
      </c>
      <c r="H17" s="145"/>
      <c r="I17" s="145">
        <v>6</v>
      </c>
      <c r="J17" s="145">
        <v>1</v>
      </c>
    </row>
    <row r="18" spans="1:10" x14ac:dyDescent="0.25">
      <c r="A18" s="142" t="s">
        <v>4</v>
      </c>
      <c r="B18" s="143" t="s">
        <v>12</v>
      </c>
      <c r="C18" s="140" t="s">
        <v>17</v>
      </c>
      <c r="D18" s="141">
        <v>3</v>
      </c>
      <c r="F18" t="s">
        <v>4</v>
      </c>
      <c r="G18" t="s">
        <v>13</v>
      </c>
      <c r="H18" s="145"/>
      <c r="I18" s="145">
        <v>3</v>
      </c>
      <c r="J18" s="145"/>
    </row>
    <row r="19" spans="1:10" x14ac:dyDescent="0.25">
      <c r="A19" s="142" t="s">
        <v>4</v>
      </c>
      <c r="B19" s="143" t="s">
        <v>12</v>
      </c>
      <c r="C19" s="140" t="s">
        <v>10</v>
      </c>
      <c r="D19" s="141">
        <v>5</v>
      </c>
      <c r="G19" t="s">
        <v>6</v>
      </c>
      <c r="H19" s="145">
        <v>5</v>
      </c>
      <c r="I19" s="145">
        <v>39</v>
      </c>
      <c r="J19" s="145"/>
    </row>
    <row r="20" spans="1:10" x14ac:dyDescent="0.25">
      <c r="A20" s="142" t="s">
        <v>4</v>
      </c>
      <c r="B20" s="143" t="s">
        <v>12</v>
      </c>
      <c r="C20" s="140" t="s">
        <v>18</v>
      </c>
      <c r="D20" s="141">
        <v>1</v>
      </c>
      <c r="G20" t="s">
        <v>14</v>
      </c>
      <c r="H20" s="145"/>
      <c r="I20" s="145">
        <v>25</v>
      </c>
      <c r="J20" s="145"/>
    </row>
    <row r="21" spans="1:10" x14ac:dyDescent="0.25">
      <c r="A21" s="142" t="s">
        <v>4</v>
      </c>
      <c r="B21" s="143" t="s">
        <v>12</v>
      </c>
      <c r="C21" s="140" t="s">
        <v>11</v>
      </c>
      <c r="D21" s="141">
        <v>1</v>
      </c>
      <c r="G21" t="s">
        <v>7</v>
      </c>
      <c r="H21" s="145">
        <v>4</v>
      </c>
      <c r="I21" s="145">
        <v>16</v>
      </c>
      <c r="J21" s="145"/>
    </row>
    <row r="22" spans="1:10" x14ac:dyDescent="0.25">
      <c r="A22" s="142" t="s">
        <v>4</v>
      </c>
      <c r="B22" s="143" t="s">
        <v>12</v>
      </c>
      <c r="C22" s="140" t="s">
        <v>19</v>
      </c>
      <c r="D22" s="141">
        <v>1</v>
      </c>
      <c r="G22" t="s">
        <v>8</v>
      </c>
      <c r="H22" s="145">
        <v>1</v>
      </c>
      <c r="I22" s="145">
        <v>23</v>
      </c>
      <c r="J22" s="145"/>
    </row>
    <row r="23" spans="1:10" x14ac:dyDescent="0.25">
      <c r="A23" s="143" t="s">
        <v>21</v>
      </c>
      <c r="B23" s="143" t="s">
        <v>5</v>
      </c>
      <c r="C23" s="140" t="s">
        <v>22</v>
      </c>
      <c r="D23" s="141">
        <v>2</v>
      </c>
      <c r="G23" t="s">
        <v>9</v>
      </c>
      <c r="H23" s="145">
        <v>2</v>
      </c>
      <c r="I23" s="145">
        <v>6</v>
      </c>
      <c r="J23" s="145"/>
    </row>
    <row r="24" spans="1:10" x14ac:dyDescent="0.25">
      <c r="A24" s="143" t="s">
        <v>21</v>
      </c>
      <c r="B24" s="143" t="s">
        <v>5</v>
      </c>
      <c r="C24" s="140" t="s">
        <v>13</v>
      </c>
      <c r="D24" s="141">
        <v>1</v>
      </c>
      <c r="G24" t="s">
        <v>15</v>
      </c>
      <c r="H24" s="145"/>
      <c r="I24" s="145">
        <v>3</v>
      </c>
      <c r="J24" s="145"/>
    </row>
    <row r="25" spans="1:10" x14ac:dyDescent="0.25">
      <c r="A25" s="143" t="s">
        <v>21</v>
      </c>
      <c r="B25" s="143" t="s">
        <v>5</v>
      </c>
      <c r="C25" s="140" t="s">
        <v>6</v>
      </c>
      <c r="D25" s="141">
        <v>4</v>
      </c>
      <c r="G25" t="s">
        <v>16</v>
      </c>
      <c r="H25" s="145"/>
      <c r="I25" s="145">
        <v>1</v>
      </c>
      <c r="J25" s="145"/>
    </row>
    <row r="26" spans="1:10" x14ac:dyDescent="0.25">
      <c r="A26" s="143" t="s">
        <v>21</v>
      </c>
      <c r="B26" s="143" t="s">
        <v>5</v>
      </c>
      <c r="C26" s="140" t="s">
        <v>14</v>
      </c>
      <c r="D26" s="141">
        <v>6</v>
      </c>
      <c r="G26" t="s">
        <v>10</v>
      </c>
      <c r="H26" s="145">
        <v>1</v>
      </c>
      <c r="I26" s="145">
        <v>5</v>
      </c>
      <c r="J26" s="145"/>
    </row>
    <row r="27" spans="1:10" x14ac:dyDescent="0.25">
      <c r="A27" s="143" t="s">
        <v>21</v>
      </c>
      <c r="B27" s="143" t="s">
        <v>5</v>
      </c>
      <c r="C27" s="140" t="s">
        <v>7</v>
      </c>
      <c r="D27" s="141">
        <v>5</v>
      </c>
      <c r="G27" t="s">
        <v>18</v>
      </c>
      <c r="H27" s="145">
        <v>1</v>
      </c>
      <c r="I27" s="145">
        <v>1</v>
      </c>
      <c r="J27" s="145"/>
    </row>
    <row r="28" spans="1:10" x14ac:dyDescent="0.25">
      <c r="A28" s="143" t="s">
        <v>21</v>
      </c>
      <c r="B28" s="143" t="s">
        <v>5</v>
      </c>
      <c r="C28" s="140" t="s">
        <v>9</v>
      </c>
      <c r="D28" s="141">
        <v>1</v>
      </c>
      <c r="G28" t="s">
        <v>11</v>
      </c>
      <c r="H28" s="145">
        <v>2</v>
      </c>
      <c r="I28" s="145">
        <v>1</v>
      </c>
      <c r="J28" s="145"/>
    </row>
    <row r="29" spans="1:10" x14ac:dyDescent="0.25">
      <c r="A29" s="143" t="s">
        <v>21</v>
      </c>
      <c r="B29" s="143" t="s">
        <v>5</v>
      </c>
      <c r="C29" s="140" t="s">
        <v>15</v>
      </c>
      <c r="D29" s="141">
        <v>1</v>
      </c>
      <c r="G29" t="s">
        <v>17</v>
      </c>
      <c r="H29" s="145"/>
      <c r="I29" s="145">
        <v>3</v>
      </c>
      <c r="J29" s="145"/>
    </row>
    <row r="30" spans="1:10" x14ac:dyDescent="0.25">
      <c r="A30" s="143" t="s">
        <v>21</v>
      </c>
      <c r="B30" s="143" t="s">
        <v>12</v>
      </c>
      <c r="C30" s="140" t="s">
        <v>23</v>
      </c>
      <c r="D30" s="141">
        <v>1</v>
      </c>
      <c r="G30" t="s">
        <v>19</v>
      </c>
      <c r="H30" s="145"/>
      <c r="I30" s="145">
        <v>1</v>
      </c>
      <c r="J30" s="145"/>
    </row>
    <row r="31" spans="1:10" x14ac:dyDescent="0.25">
      <c r="A31" s="143" t="s">
        <v>21</v>
      </c>
      <c r="B31" s="143" t="s">
        <v>12</v>
      </c>
      <c r="C31" s="140" t="s">
        <v>24</v>
      </c>
      <c r="D31" s="141">
        <v>19</v>
      </c>
      <c r="F31" t="s">
        <v>70</v>
      </c>
      <c r="H31" s="145">
        <v>36</v>
      </c>
      <c r="I31" s="145">
        <v>640</v>
      </c>
      <c r="J31" s="145">
        <v>5</v>
      </c>
    </row>
    <row r="32" spans="1:10" x14ac:dyDescent="0.25">
      <c r="A32" s="143" t="s">
        <v>21</v>
      </c>
      <c r="B32" s="143" t="s">
        <v>12</v>
      </c>
      <c r="C32" s="140" t="s">
        <v>22</v>
      </c>
      <c r="D32" s="141">
        <v>61</v>
      </c>
    </row>
    <row r="33" spans="1:4" x14ac:dyDescent="0.25">
      <c r="A33" s="143" t="s">
        <v>21</v>
      </c>
      <c r="B33" s="143" t="s">
        <v>12</v>
      </c>
      <c r="C33" s="140" t="s">
        <v>13</v>
      </c>
      <c r="D33" s="141">
        <v>62</v>
      </c>
    </row>
    <row r="34" spans="1:4" x14ac:dyDescent="0.25">
      <c r="A34" s="143" t="s">
        <v>21</v>
      </c>
      <c r="B34" s="143" t="s">
        <v>12</v>
      </c>
      <c r="C34" s="140" t="s">
        <v>6</v>
      </c>
      <c r="D34" s="141">
        <v>64</v>
      </c>
    </row>
    <row r="35" spans="1:4" x14ac:dyDescent="0.25">
      <c r="A35" s="143" t="s">
        <v>21</v>
      </c>
      <c r="B35" s="143" t="s">
        <v>12</v>
      </c>
      <c r="C35" s="140" t="s">
        <v>14</v>
      </c>
      <c r="D35" s="141">
        <v>103</v>
      </c>
    </row>
    <row r="36" spans="1:4" x14ac:dyDescent="0.25">
      <c r="A36" s="143" t="s">
        <v>21</v>
      </c>
      <c r="B36" s="143" t="s">
        <v>12</v>
      </c>
      <c r="C36" s="140" t="s">
        <v>7</v>
      </c>
      <c r="D36" s="141">
        <v>84</v>
      </c>
    </row>
    <row r="37" spans="1:4" x14ac:dyDescent="0.25">
      <c r="A37" s="143" t="s">
        <v>21</v>
      </c>
      <c r="B37" s="143" t="s">
        <v>12</v>
      </c>
      <c r="C37" s="140" t="s">
        <v>8</v>
      </c>
      <c r="D37" s="141">
        <v>43</v>
      </c>
    </row>
    <row r="38" spans="1:4" x14ac:dyDescent="0.25">
      <c r="A38" s="143" t="s">
        <v>21</v>
      </c>
      <c r="B38" s="143" t="s">
        <v>12</v>
      </c>
      <c r="C38" s="140" t="s">
        <v>9</v>
      </c>
      <c r="D38" s="141">
        <v>40</v>
      </c>
    </row>
    <row r="39" spans="1:4" x14ac:dyDescent="0.25">
      <c r="A39" s="143" t="s">
        <v>21</v>
      </c>
      <c r="B39" s="143" t="s">
        <v>12</v>
      </c>
      <c r="C39" s="140" t="s">
        <v>15</v>
      </c>
      <c r="D39" s="141">
        <v>12</v>
      </c>
    </row>
    <row r="40" spans="1:4" x14ac:dyDescent="0.25">
      <c r="A40" s="143" t="s">
        <v>21</v>
      </c>
      <c r="B40" s="143" t="s">
        <v>12</v>
      </c>
      <c r="C40" s="140" t="s">
        <v>16</v>
      </c>
      <c r="D40" s="141">
        <v>8</v>
      </c>
    </row>
    <row r="41" spans="1:4" x14ac:dyDescent="0.25">
      <c r="A41" s="143" t="s">
        <v>21</v>
      </c>
      <c r="B41" s="143" t="s">
        <v>12</v>
      </c>
      <c r="C41" s="140" t="s">
        <v>17</v>
      </c>
      <c r="D41" s="141">
        <v>9</v>
      </c>
    </row>
    <row r="42" spans="1:4" x14ac:dyDescent="0.25">
      <c r="A42" s="143" t="s">
        <v>21</v>
      </c>
      <c r="B42" s="143" t="s">
        <v>12</v>
      </c>
      <c r="C42" s="140" t="s">
        <v>10</v>
      </c>
      <c r="D42" s="141">
        <v>1</v>
      </c>
    </row>
    <row r="43" spans="1:4" x14ac:dyDescent="0.25">
      <c r="A43" s="143" t="s">
        <v>21</v>
      </c>
      <c r="B43" s="143" t="s">
        <v>12</v>
      </c>
      <c r="C43" s="140" t="s">
        <v>25</v>
      </c>
      <c r="D43" s="141">
        <v>6</v>
      </c>
    </row>
    <row r="44" spans="1:4" ht="15" customHeight="1" x14ac:dyDescent="0.25">
      <c r="A44" s="143" t="s">
        <v>21</v>
      </c>
      <c r="B44" s="143" t="s">
        <v>20</v>
      </c>
      <c r="C44" s="140" t="s">
        <v>14</v>
      </c>
      <c r="D44" s="141">
        <v>1</v>
      </c>
    </row>
    <row r="45" spans="1:4" ht="33.75" x14ac:dyDescent="0.25">
      <c r="A45" s="143" t="s">
        <v>21</v>
      </c>
      <c r="B45" s="143" t="s">
        <v>20</v>
      </c>
      <c r="C45" s="140" t="s">
        <v>7</v>
      </c>
      <c r="D45" s="141">
        <v>3</v>
      </c>
    </row>
    <row r="46" spans="1:4" ht="33.75" x14ac:dyDescent="0.25">
      <c r="A46" s="143" t="s">
        <v>21</v>
      </c>
      <c r="B46" s="143" t="s">
        <v>20</v>
      </c>
      <c r="C46" s="140" t="s">
        <v>25</v>
      </c>
      <c r="D46" s="141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535E9-8B87-47E1-9F72-C794ECDB64B7}">
  <dimension ref="A2:D6"/>
  <sheetViews>
    <sheetView showGridLines="0" workbookViewId="0">
      <selection sqref="A1:XFD4"/>
    </sheetView>
  </sheetViews>
  <sheetFormatPr defaultRowHeight="15" x14ac:dyDescent="0.25"/>
  <cols>
    <col min="1" max="1" width="16.140625" bestFit="1" customWidth="1"/>
    <col min="2" max="2" width="13" bestFit="1" customWidth="1"/>
    <col min="3" max="3" width="5.85546875" bestFit="1" customWidth="1"/>
    <col min="4" max="4" width="20.140625" bestFit="1" customWidth="1"/>
    <col min="5" max="5" width="6.5703125" bestFit="1" customWidth="1"/>
    <col min="6" max="6" width="10.5703125" bestFit="1" customWidth="1"/>
    <col min="7" max="11" width="9.42578125" customWidth="1"/>
  </cols>
  <sheetData>
    <row r="2" spans="1:4" x14ac:dyDescent="0.25">
      <c r="A2" s="120" t="s">
        <v>71</v>
      </c>
      <c r="B2" s="120" t="s">
        <v>44</v>
      </c>
      <c r="C2" s="120" t="s">
        <v>45</v>
      </c>
      <c r="D2" s="121" t="s">
        <v>46</v>
      </c>
    </row>
    <row r="3" spans="1:4" x14ac:dyDescent="0.25">
      <c r="A3" s="122" t="s">
        <v>5</v>
      </c>
      <c r="B3" s="123">
        <v>18</v>
      </c>
      <c r="C3" s="123">
        <v>14</v>
      </c>
      <c r="D3" s="124">
        <v>0.77777777777777801</v>
      </c>
    </row>
    <row r="4" spans="1:4" x14ac:dyDescent="0.25">
      <c r="A4" s="122" t="s">
        <v>12</v>
      </c>
      <c r="B4" s="123">
        <v>130</v>
      </c>
      <c r="C4" s="123">
        <v>78</v>
      </c>
      <c r="D4" s="124">
        <v>0.6</v>
      </c>
    </row>
    <row r="5" spans="1:4" x14ac:dyDescent="0.25">
      <c r="A5" s="122" t="s">
        <v>47</v>
      </c>
      <c r="B5" s="123">
        <v>9</v>
      </c>
      <c r="C5" s="123">
        <v>7</v>
      </c>
      <c r="D5" s="124">
        <v>0.77777777777777801</v>
      </c>
    </row>
    <row r="6" spans="1:4" ht="22.5" x14ac:dyDescent="0.25">
      <c r="A6" s="122" t="s">
        <v>20</v>
      </c>
      <c r="B6" s="123">
        <v>5</v>
      </c>
      <c r="C6" s="123">
        <v>3</v>
      </c>
      <c r="D6" s="124">
        <v>0.6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E87E9-1F2E-4BFB-A342-592A1CCC34D8}">
  <dimension ref="A1:D5"/>
  <sheetViews>
    <sheetView showGridLines="0" workbookViewId="0">
      <selection activeCell="B6" sqref="B6"/>
    </sheetView>
  </sheetViews>
  <sheetFormatPr defaultColWidth="8.7109375" defaultRowHeight="15" x14ac:dyDescent="0.25"/>
  <cols>
    <col min="1" max="1" width="17" style="40" customWidth="1"/>
    <col min="2" max="2" width="9.140625" style="40" customWidth="1"/>
    <col min="3" max="3" width="18.140625" style="40" customWidth="1"/>
    <col min="4" max="4" width="5.140625" style="40" customWidth="1"/>
    <col min="5" max="5" width="0.85546875" style="40" customWidth="1"/>
    <col min="6" max="10" width="10.42578125" style="40" customWidth="1"/>
    <col min="11" max="16384" width="8.7109375" style="40"/>
  </cols>
  <sheetData>
    <row r="1" spans="1:4" x14ac:dyDescent="0.25">
      <c r="A1" s="38" t="s">
        <v>1</v>
      </c>
      <c r="B1" s="38" t="s">
        <v>3</v>
      </c>
      <c r="C1" s="38" t="s">
        <v>49</v>
      </c>
      <c r="D1" s="39" t="s">
        <v>46</v>
      </c>
    </row>
    <row r="2" spans="1:4" x14ac:dyDescent="0.25">
      <c r="A2" s="41" t="s">
        <v>5</v>
      </c>
      <c r="B2" s="42">
        <v>37</v>
      </c>
      <c r="C2" s="42">
        <v>0</v>
      </c>
      <c r="D2" s="43">
        <v>0</v>
      </c>
    </row>
    <row r="3" spans="1:4" x14ac:dyDescent="0.25">
      <c r="A3" s="41" t="s">
        <v>12</v>
      </c>
      <c r="B3" s="42">
        <v>641</v>
      </c>
      <c r="C3" s="42">
        <v>0</v>
      </c>
      <c r="D3" s="43">
        <v>0</v>
      </c>
    </row>
    <row r="4" spans="1:4" x14ac:dyDescent="0.25">
      <c r="A4" s="41" t="s">
        <v>20</v>
      </c>
      <c r="B4" s="42">
        <v>5</v>
      </c>
      <c r="C4" s="42">
        <v>0</v>
      </c>
      <c r="D4" s="43">
        <v>0</v>
      </c>
    </row>
    <row r="5" spans="1:4" x14ac:dyDescent="0.25">
      <c r="A5" s="41" t="s">
        <v>47</v>
      </c>
      <c r="B5" s="42">
        <v>14</v>
      </c>
      <c r="C5" s="42">
        <v>0</v>
      </c>
      <c r="D5" s="43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2059D-90EA-4376-BF43-7B116C7AD589}">
  <dimension ref="A2:F6"/>
  <sheetViews>
    <sheetView showGridLines="0" workbookViewId="0">
      <selection sqref="A1:XFD6"/>
    </sheetView>
  </sheetViews>
  <sheetFormatPr defaultColWidth="8.7109375" defaultRowHeight="15" x14ac:dyDescent="0.25"/>
  <cols>
    <col min="1" max="1" width="17" style="40" customWidth="1"/>
    <col min="2" max="3" width="1.5703125" style="40" customWidth="1"/>
    <col min="4" max="4" width="9.140625" style="40" customWidth="1"/>
    <col min="5" max="5" width="17.140625" style="40" customWidth="1"/>
    <col min="6" max="6" width="5.140625" style="40" customWidth="1"/>
    <col min="7" max="7" width="12.140625" style="40" customWidth="1"/>
    <col min="8" max="12" width="10.140625" style="40" customWidth="1"/>
    <col min="13" max="16384" width="8.7109375" style="40"/>
  </cols>
  <sheetData>
    <row r="2" spans="1:6" x14ac:dyDescent="0.25">
      <c r="A2" s="125" t="s">
        <v>1</v>
      </c>
      <c r="B2" s="126"/>
      <c r="C2" s="126"/>
      <c r="D2" s="125" t="s">
        <v>3</v>
      </c>
      <c r="E2" s="125" t="s">
        <v>68</v>
      </c>
      <c r="F2" s="127" t="s">
        <v>46</v>
      </c>
    </row>
    <row r="3" spans="1:6" x14ac:dyDescent="0.25">
      <c r="A3" s="128" t="s">
        <v>5</v>
      </c>
      <c r="B3" s="129"/>
      <c r="C3" s="129"/>
      <c r="D3" s="130">
        <v>37</v>
      </c>
      <c r="E3" s="130">
        <v>34</v>
      </c>
      <c r="F3" s="131">
        <v>0.91891891891891897</v>
      </c>
    </row>
    <row r="4" spans="1:6" x14ac:dyDescent="0.25">
      <c r="A4" s="128" t="s">
        <v>12</v>
      </c>
      <c r="B4" s="129"/>
      <c r="C4" s="129"/>
      <c r="D4" s="130">
        <v>641</v>
      </c>
      <c r="E4" s="130">
        <v>622</v>
      </c>
      <c r="F4" s="131">
        <v>0.97035881435257398</v>
      </c>
    </row>
    <row r="5" spans="1:6" x14ac:dyDescent="0.25">
      <c r="A5" s="128" t="s">
        <v>47</v>
      </c>
      <c r="B5" s="129"/>
      <c r="C5" s="129"/>
      <c r="D5" s="130">
        <v>14</v>
      </c>
      <c r="E5" s="130">
        <v>5</v>
      </c>
      <c r="F5" s="131">
        <v>0.35714285714285698</v>
      </c>
    </row>
    <row r="6" spans="1:6" x14ac:dyDescent="0.25">
      <c r="A6" s="128" t="s">
        <v>20</v>
      </c>
      <c r="B6" s="129"/>
      <c r="C6" s="129"/>
      <c r="D6" s="130">
        <v>5</v>
      </c>
      <c r="E6" s="130">
        <v>5</v>
      </c>
      <c r="F6" s="131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CE428-9979-4383-8D96-78F138C4748B}">
  <dimension ref="A3:E7"/>
  <sheetViews>
    <sheetView showGridLines="0" workbookViewId="0">
      <selection activeCell="E27" sqref="E27"/>
    </sheetView>
  </sheetViews>
  <sheetFormatPr defaultColWidth="8.7109375" defaultRowHeight="15" x14ac:dyDescent="0.25"/>
  <cols>
    <col min="1" max="1" width="20.140625" style="40" bestFit="1" customWidth="1"/>
    <col min="2" max="2" width="16.42578125" style="40" bestFit="1" customWidth="1"/>
    <col min="3" max="3" width="18.42578125" style="40" bestFit="1" customWidth="1"/>
    <col min="4" max="4" width="22" style="40" bestFit="1" customWidth="1"/>
    <col min="5" max="5" width="23.85546875" style="40" bestFit="1" customWidth="1"/>
    <col min="6" max="6" width="8.7109375" style="40" customWidth="1"/>
    <col min="7" max="9" width="11.7109375" style="40" customWidth="1"/>
    <col min="10" max="16384" width="8.7109375" style="40"/>
  </cols>
  <sheetData>
    <row r="3" spans="1:5" x14ac:dyDescent="0.25">
      <c r="A3" s="132" t="s">
        <v>1</v>
      </c>
      <c r="B3" s="132" t="s">
        <v>3</v>
      </c>
      <c r="C3" s="132" t="s">
        <v>72</v>
      </c>
      <c r="D3" s="132" t="s">
        <v>73</v>
      </c>
      <c r="E3" s="133" t="s">
        <v>74</v>
      </c>
    </row>
    <row r="4" spans="1:5" x14ac:dyDescent="0.25">
      <c r="A4" s="134" t="s">
        <v>5</v>
      </c>
      <c r="B4" s="135">
        <v>37</v>
      </c>
      <c r="C4" s="136">
        <v>5.3084648493543796</v>
      </c>
      <c r="D4" s="135">
        <v>0</v>
      </c>
      <c r="E4" s="137">
        <v>0</v>
      </c>
    </row>
    <row r="5" spans="1:5" x14ac:dyDescent="0.25">
      <c r="A5" s="134" t="s">
        <v>12</v>
      </c>
      <c r="B5" s="135">
        <v>641</v>
      </c>
      <c r="C5" s="136">
        <v>91.965566714489697</v>
      </c>
      <c r="D5" s="135">
        <v>13</v>
      </c>
      <c r="E5" s="137">
        <v>100</v>
      </c>
    </row>
    <row r="6" spans="1:5" x14ac:dyDescent="0.25">
      <c r="A6" s="134" t="s">
        <v>47</v>
      </c>
      <c r="B6" s="135">
        <v>14</v>
      </c>
      <c r="C6" s="136">
        <v>2.0086083213773298</v>
      </c>
      <c r="D6" s="135">
        <v>0</v>
      </c>
      <c r="E6" s="137">
        <v>0</v>
      </c>
    </row>
    <row r="7" spans="1:5" x14ac:dyDescent="0.25">
      <c r="A7" s="134" t="s">
        <v>20</v>
      </c>
      <c r="B7" s="135">
        <v>5</v>
      </c>
      <c r="C7" s="136">
        <v>0.71736011477761796</v>
      </c>
      <c r="D7" s="135">
        <v>0</v>
      </c>
      <c r="E7" s="137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FFA8731E229E40B7BB37791073EB1C" ma:contentTypeVersion="16" ma:contentTypeDescription="Create a new document." ma:contentTypeScope="" ma:versionID="06e0b18e8432073c946a67f6fd14e0cf">
  <xsd:schema xmlns:xsd="http://www.w3.org/2001/XMLSchema" xmlns:xs="http://www.w3.org/2001/XMLSchema" xmlns:p="http://schemas.microsoft.com/office/2006/metadata/properties" xmlns:ns1="http://schemas.microsoft.com/sharepoint/v3" xmlns:ns2="7506b12a-918e-450b-82fc-492306352f81" xmlns:ns3="a7c0555e-6b49-49ac-ab32-441e1d48ab51" targetNamespace="http://schemas.microsoft.com/office/2006/metadata/properties" ma:root="true" ma:fieldsID="a95f0a34dec8d45dbf66d043f1aa09e7" ns1:_="" ns2:_="" ns3:_="">
    <xsd:import namespace="http://schemas.microsoft.com/sharepoint/v3"/>
    <xsd:import namespace="7506b12a-918e-450b-82fc-492306352f81"/>
    <xsd:import namespace="a7c0555e-6b49-49ac-ab32-441e1d48ab51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06b12a-918e-450b-82fc-492306352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c0555e-6b49-49ac-ab32-441e1d48ab5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7506b12a-918e-450b-82fc-492306352f8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47ED7EA-A1A6-413B-8F70-64A2AE32BBBF}"/>
</file>

<file path=customXml/itemProps2.xml><?xml version="1.0" encoding="utf-8"?>
<ds:datastoreItem xmlns:ds="http://schemas.openxmlformats.org/officeDocument/2006/customXml" ds:itemID="{0BCC40E5-70EC-422C-86AD-0A241933B3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A4258D-C5FD-42D7-AA03-269E8385B79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cd87aa95-be7c-43bb-a99b-01ec21e2067d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summary</vt:lpstr>
      <vt:lpstr>WRES paygrade</vt:lpstr>
      <vt:lpstr>recruitment</vt:lpstr>
      <vt:lpstr>disciplinary</vt:lpstr>
      <vt:lpstr>training</vt:lpstr>
      <vt:lpstr>board voting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2025-01-30T15:54:31Z</dcterms:created>
  <dcterms:modified xsi:type="dcterms:W3CDTF">2025-05-01T11:20:13Z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0x010100F4FFA8731E229E40B7BB37791073EB1C</vt:lpwstr>
  </property>
  <property fmtid="{D5CDD505-2E9C-101B-9397-08002B2CF9AE}" pid="3" name="MediaServiceImageTags">
    <vt:lpwstr/>
  </property>
</Properties>
</file>