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filterPrivacy="1" hidePivotFieldList="1" defaultThemeVersion="124226"/>
  <xr:revisionPtr revIDLastSave="0" documentId="13_ncr:1_{0B98AF6E-4814-4E37-A53A-53C3E1BCCC2B}" xr6:coauthVersionLast="47" xr6:coauthVersionMax="47" xr10:uidLastSave="{00000000-0000-0000-0000-000000000000}"/>
  <bookViews>
    <workbookView xWindow="-57720" yWindow="-120" windowWidth="29040" windowHeight="15840" xr2:uid="{00000000-000D-0000-FFFF-FFFF00000000}"/>
  </bookViews>
  <sheets>
    <sheet name="summary" sheetId="2" r:id="rId1"/>
  </sheets>
  <definedNames>
    <definedName name="_xlnm._FilterDatabase" localSheetId="0" hidden="1">summary!$A$3:$K$59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0" i="2" l="1"/>
  <c r="K45" i="2"/>
  <c r="K46" i="2"/>
  <c r="J52" i="2"/>
  <c r="F52" i="2"/>
  <c r="H52" i="2"/>
  <c r="K52" i="2"/>
  <c r="I43" i="2"/>
  <c r="J39" i="2" s="1"/>
  <c r="G43" i="2"/>
  <c r="G44" i="2" s="1"/>
  <c r="E43" i="2"/>
  <c r="F33" i="2" s="1"/>
  <c r="I47" i="2"/>
  <c r="G47" i="2"/>
  <c r="E47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23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5" i="2"/>
  <c r="I42" i="2"/>
  <c r="I41" i="2"/>
  <c r="I40" i="2"/>
  <c r="G42" i="2"/>
  <c r="G41" i="2"/>
  <c r="G40" i="2"/>
  <c r="E42" i="2"/>
  <c r="E41" i="2"/>
  <c r="E40" i="2"/>
  <c r="I22" i="2"/>
  <c r="I21" i="2"/>
  <c r="I20" i="2"/>
  <c r="I19" i="2"/>
  <c r="G22" i="2"/>
  <c r="H22" i="2" s="1"/>
  <c r="G21" i="2"/>
  <c r="H21" i="2" s="1"/>
  <c r="G20" i="2"/>
  <c r="H20" i="2" s="1"/>
  <c r="G19" i="2"/>
  <c r="H19" i="2" s="1"/>
  <c r="E22" i="2"/>
  <c r="F22" i="2" s="1"/>
  <c r="E21" i="2"/>
  <c r="F21" i="2" s="1"/>
  <c r="E20" i="2"/>
  <c r="F20" i="2" s="1"/>
  <c r="E19" i="2"/>
  <c r="F19" i="2" s="1"/>
  <c r="H37" i="2"/>
  <c r="H36" i="2"/>
  <c r="H29" i="2"/>
  <c r="H28" i="2"/>
  <c r="J23" i="2"/>
  <c r="J18" i="2"/>
  <c r="J11" i="2"/>
  <c r="H23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F23" i="2"/>
  <c r="F14" i="2"/>
  <c r="F13" i="2"/>
  <c r="F11" i="2"/>
  <c r="F10" i="2"/>
  <c r="F9" i="2"/>
  <c r="F8" i="2"/>
  <c r="F7" i="2"/>
  <c r="J34" i="2" l="1"/>
  <c r="J40" i="2"/>
  <c r="I44" i="2"/>
  <c r="I51" i="2" s="1"/>
  <c r="J41" i="2"/>
  <c r="J42" i="2"/>
  <c r="H31" i="2"/>
  <c r="H40" i="2"/>
  <c r="H32" i="2"/>
  <c r="H30" i="2"/>
  <c r="H25" i="2"/>
  <c r="H42" i="2"/>
  <c r="H26" i="2"/>
  <c r="H34" i="2"/>
  <c r="H39" i="2"/>
  <c r="H38" i="2"/>
  <c r="H33" i="2"/>
  <c r="H27" i="2"/>
  <c r="H35" i="2"/>
  <c r="F35" i="2"/>
  <c r="K43" i="2"/>
  <c r="K44" i="2" s="1"/>
  <c r="H44" i="2" s="1"/>
  <c r="F26" i="2"/>
  <c r="F29" i="2"/>
  <c r="F41" i="2"/>
  <c r="E44" i="2"/>
  <c r="E51" i="2" s="1"/>
  <c r="F28" i="2"/>
  <c r="F39" i="2"/>
  <c r="F30" i="2"/>
  <c r="G51" i="2"/>
  <c r="K40" i="2"/>
  <c r="K42" i="2"/>
  <c r="F42" i="2"/>
  <c r="K21" i="2"/>
  <c r="K41" i="2"/>
  <c r="H41" i="2"/>
  <c r="K19" i="2"/>
  <c r="K20" i="2"/>
  <c r="F40" i="2"/>
  <c r="K22" i="2"/>
  <c r="F44" i="2" l="1"/>
  <c r="J44" i="2"/>
</calcChain>
</file>

<file path=xl/sharedStrings.xml><?xml version="1.0" encoding="utf-8"?>
<sst xmlns="http://schemas.openxmlformats.org/spreadsheetml/2006/main" count="131" uniqueCount="65">
  <si>
    <t>WRES Banding</t>
  </si>
  <si>
    <t>Headcount</t>
  </si>
  <si>
    <t>Clinical</t>
  </si>
  <si>
    <t>BME</t>
  </si>
  <si>
    <t>Band 6</t>
  </si>
  <si>
    <t>Band 8a</t>
  </si>
  <si>
    <t>Band 8b</t>
  </si>
  <si>
    <t>Band 8c</t>
  </si>
  <si>
    <t>MGEE</t>
  </si>
  <si>
    <t>MQ01</t>
  </si>
  <si>
    <t>White</t>
  </si>
  <si>
    <t>Band 5</t>
  </si>
  <si>
    <t>Band 7</t>
  </si>
  <si>
    <t>Band 8d</t>
  </si>
  <si>
    <t>Band 9</t>
  </si>
  <si>
    <t>VSM</t>
  </si>
  <si>
    <t>MQ00</t>
  </si>
  <si>
    <t>NQ01</t>
  </si>
  <si>
    <t>XR05</t>
  </si>
  <si>
    <t>Z Not Stated/Not Given</t>
  </si>
  <si>
    <t>Non Clinical</t>
  </si>
  <si>
    <t>Band 4</t>
  </si>
  <si>
    <t>Band 2</t>
  </si>
  <si>
    <t>Band 3</t>
  </si>
  <si>
    <t>WQ00</t>
  </si>
  <si>
    <t>Clinical Total</t>
  </si>
  <si>
    <t>Non Clinical Total</t>
  </si>
  <si>
    <t>% BME</t>
  </si>
  <si>
    <t>% White</t>
  </si>
  <si>
    <t>% not stated/not given</t>
  </si>
  <si>
    <t>Snapshot of data as at 31st March 2024</t>
  </si>
  <si>
    <t>White staff</t>
  </si>
  <si>
    <t>BME staff</t>
  </si>
  <si>
    <t>Not stated/not given</t>
  </si>
  <si>
    <t>Measure</t>
  </si>
  <si>
    <t>Cluster 1: AfC Bands 1-4</t>
  </si>
  <si>
    <t>Cluster 1: AfC Bands 5-7</t>
  </si>
  <si>
    <t>Cluster 1: AfC Bands 8a-8b</t>
  </si>
  <si>
    <t>Cluster 1: AfC Bands 8c-VSM</t>
  </si>
  <si>
    <t>Auto-calculated</t>
  </si>
  <si>
    <t>Overall</t>
  </si>
  <si>
    <t>Total</t>
  </si>
  <si>
    <t>Metric</t>
  </si>
  <si>
    <t>Shortlisted</t>
  </si>
  <si>
    <t>Hired</t>
  </si>
  <si>
    <t>Likelihood of shortlisting/appointing</t>
  </si>
  <si>
    <t>Disciplinary</t>
  </si>
  <si>
    <t>Recruitment</t>
  </si>
  <si>
    <t>Disciplinary Process</t>
  </si>
  <si>
    <t>Indicator</t>
  </si>
  <si>
    <t>Staff in post</t>
  </si>
  <si>
    <t>Likelihood of disciplinary</t>
  </si>
  <si>
    <t>Non-mandatory training</t>
  </si>
  <si>
    <t>Non-mandatory training/CPD</t>
  </si>
  <si>
    <t>Likelihood of non-mandatory training/CPD</t>
  </si>
  <si>
    <t>Board voting membership</t>
  </si>
  <si>
    <t>Total Board Members</t>
  </si>
  <si>
    <t>of which voting board members</t>
  </si>
  <si>
    <t>non-voting board members</t>
  </si>
  <si>
    <t>of which Exec board members</t>
  </si>
  <si>
    <t>Non exec board members</t>
  </si>
  <si>
    <t>Difference (Total Board - Overall Workforce)</t>
  </si>
  <si>
    <t>Difference (Voting membership - Overall Workforce)</t>
  </si>
  <si>
    <t>Difference (Executive membership - Overall Workforce)</t>
  </si>
  <si>
    <t>Number of staff in workforce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</si>
</sst>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00"/>
  </numFmts>
  <fonts count="8" x14ac:knownFonts="1">
    <font>
      <sz val="11"/>
      <color theme="1"/>
      <name val="Calibri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8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i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theme="4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5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0.14996795556505021"/>
      </left>
      <right/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8458815271462"/>
      </left>
      <right/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37437055574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/>
      <top/>
      <bottom/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double">
        <color theme="0" tint="-0.14990691854609822"/>
      </top>
      <bottom style="double">
        <color theme="0" tint="-0.14990691854609822"/>
      </bottom>
      <diagonal/>
    </border>
    <border>
      <left style="thin">
        <color theme="0" tint="-0.14993743705557422"/>
      </left>
      <right/>
      <top style="double">
        <color theme="0" tint="-0.14990691854609822"/>
      </top>
      <bottom style="double">
        <color theme="0" tint="-0.14990691854609822"/>
      </bottom>
      <diagonal/>
    </border>
    <border>
      <left style="thin">
        <color theme="0" tint="-0.14996795556505021"/>
      </left>
      <right style="thin">
        <color indexed="64"/>
      </right>
      <top style="double">
        <color theme="0" tint="-0.14990691854609822"/>
      </top>
      <bottom style="double">
        <color theme="0" tint="-0.1499069185460982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114">
    <xf numFmtId="0" fontId="0" fillId="0" borderId="0" xfId="0"/>
    <xf numFmtId="0" fontId="5" fillId="3" borderId="0" xfId="0" applyFont="1" applyFill="1" applyAlignment="1">
      <alignment horizontal="center" wrapText="1"/>
    </xf>
    <xf numFmtId="0" fontId="5" fillId="3" borderId="0" xfId="0" applyFont="1" applyFill="1"/>
    <xf numFmtId="0" fontId="5" fillId="3" borderId="0" xfId="0" applyFont="1" applyFill="1" applyAlignment="1">
      <alignment horizontal="center"/>
    </xf>
    <xf numFmtId="0" fontId="0" fillId="0" borderId="1" xfId="0" applyBorder="1"/>
    <xf numFmtId="0" fontId="1" fillId="0" borderId="1" xfId="0" applyFont="1" applyBorder="1"/>
    <xf numFmtId="1" fontId="0" fillId="0" borderId="1" xfId="0" applyNumberFormat="1" applyBorder="1" applyAlignment="1">
      <alignment horizontal="center"/>
    </xf>
    <xf numFmtId="1" fontId="0" fillId="4" borderId="1" xfId="0" applyNumberFormat="1" applyFill="1" applyBorder="1" applyAlignment="1">
      <alignment horizontal="center"/>
    </xf>
    <xf numFmtId="164" fontId="0" fillId="4" borderId="1" xfId="1" applyNumberFormat="1" applyFont="1" applyFill="1" applyBorder="1" applyAlignment="1">
      <alignment horizontal="center"/>
    </xf>
    <xf numFmtId="0" fontId="1" fillId="0" borderId="3" xfId="0" applyFont="1" applyBorder="1"/>
    <xf numFmtId="1" fontId="0" fillId="0" borderId="3" xfId="0" applyNumberFormat="1" applyBorder="1" applyAlignment="1">
      <alignment horizontal="center"/>
    </xf>
    <xf numFmtId="1" fontId="0" fillId="4" borderId="3" xfId="0" applyNumberFormat="1" applyFill="1" applyBorder="1" applyAlignment="1">
      <alignment horizontal="center"/>
    </xf>
    <xf numFmtId="164" fontId="0" fillId="4" borderId="3" xfId="1" applyNumberFormat="1" applyFont="1" applyFill="1" applyBorder="1" applyAlignment="1">
      <alignment horizontal="center"/>
    </xf>
    <xf numFmtId="0" fontId="1" fillId="0" borderId="5" xfId="0" applyFont="1" applyBorder="1"/>
    <xf numFmtId="1" fontId="0" fillId="4" borderId="5" xfId="0" applyNumberFormat="1" applyFill="1" applyBorder="1" applyAlignment="1">
      <alignment horizontal="center"/>
    </xf>
    <xf numFmtId="164" fontId="0" fillId="4" borderId="5" xfId="1" applyNumberFormat="1" applyFont="1" applyFill="1" applyBorder="1" applyAlignment="1">
      <alignment horizontal="center"/>
    </xf>
    <xf numFmtId="0" fontId="1" fillId="0" borderId="2" xfId="0" applyFont="1" applyBorder="1"/>
    <xf numFmtId="0" fontId="1" fillId="0" borderId="6" xfId="0" applyFont="1" applyBorder="1"/>
    <xf numFmtId="1" fontId="0" fillId="0" borderId="6" xfId="0" applyNumberFormat="1" applyBorder="1" applyAlignment="1">
      <alignment horizontal="center"/>
    </xf>
    <xf numFmtId="0" fontId="1" fillId="0" borderId="7" xfId="0" applyFont="1" applyBorder="1"/>
    <xf numFmtId="1" fontId="0" fillId="0" borderId="7" xfId="0" applyNumberFormat="1" applyBorder="1" applyAlignment="1">
      <alignment horizontal="center"/>
    </xf>
    <xf numFmtId="1" fontId="0" fillId="4" borderId="6" xfId="0" applyNumberFormat="1" applyFill="1" applyBorder="1" applyAlignment="1">
      <alignment horizontal="center"/>
    </xf>
    <xf numFmtId="164" fontId="0" fillId="4" borderId="7" xfId="1" applyNumberFormat="1" applyFont="1" applyFill="1" applyBorder="1" applyAlignment="1">
      <alignment horizontal="center"/>
    </xf>
    <xf numFmtId="1" fontId="0" fillId="4" borderId="7" xfId="0" applyNumberFormat="1" applyFill="1" applyBorder="1" applyAlignment="1">
      <alignment horizontal="center"/>
    </xf>
    <xf numFmtId="1" fontId="0" fillId="4" borderId="8" xfId="0" applyNumberFormat="1" applyFill="1" applyBorder="1" applyAlignment="1">
      <alignment horizontal="center"/>
    </xf>
    <xf numFmtId="164" fontId="0" fillId="4" borderId="6" xfId="1" applyNumberFormat="1" applyFont="1" applyFill="1" applyBorder="1" applyAlignment="1">
      <alignment horizontal="center"/>
    </xf>
    <xf numFmtId="164" fontId="0" fillId="4" borderId="8" xfId="1" applyNumberFormat="1" applyFont="1" applyFill="1" applyBorder="1" applyAlignment="1">
      <alignment horizontal="center"/>
    </xf>
    <xf numFmtId="0" fontId="4" fillId="2" borderId="0" xfId="0" applyFont="1" applyFill="1"/>
    <xf numFmtId="0" fontId="5" fillId="2" borderId="0" xfId="0" applyFont="1" applyFill="1" applyAlignment="1">
      <alignment horizontal="center"/>
    </xf>
    <xf numFmtId="1" fontId="0" fillId="4" borderId="9" xfId="0" applyNumberFormat="1" applyFill="1" applyBorder="1" applyAlignment="1">
      <alignment horizontal="center"/>
    </xf>
    <xf numFmtId="1" fontId="0" fillId="4" borderId="10" xfId="0" applyNumberFormat="1" applyFill="1" applyBorder="1" applyAlignment="1">
      <alignment horizontal="center"/>
    </xf>
    <xf numFmtId="164" fontId="0" fillId="4" borderId="10" xfId="1" applyNumberFormat="1" applyFont="1" applyFill="1" applyBorder="1" applyAlignment="1">
      <alignment horizontal="center"/>
    </xf>
    <xf numFmtId="164" fontId="0" fillId="4" borderId="11" xfId="1" applyNumberFormat="1" applyFont="1" applyFill="1" applyBorder="1" applyAlignment="1">
      <alignment horizontal="center"/>
    </xf>
    <xf numFmtId="1" fontId="0" fillId="4" borderId="12" xfId="0" applyNumberFormat="1" applyFill="1" applyBorder="1" applyAlignment="1">
      <alignment horizontal="center"/>
    </xf>
    <xf numFmtId="1" fontId="0" fillId="4" borderId="13" xfId="0" applyNumberFormat="1" applyFill="1" applyBorder="1" applyAlignment="1">
      <alignment horizontal="center"/>
    </xf>
    <xf numFmtId="164" fontId="0" fillId="4" borderId="13" xfId="1" applyNumberFormat="1" applyFont="1" applyFill="1" applyBorder="1" applyAlignment="1">
      <alignment horizontal="center"/>
    </xf>
    <xf numFmtId="0" fontId="1" fillId="0" borderId="0" xfId="0" applyFont="1"/>
    <xf numFmtId="0" fontId="0" fillId="0" borderId="15" xfId="0" applyBorder="1"/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1" fontId="2" fillId="0" borderId="0" xfId="0" applyNumberFormat="1" applyFont="1" applyAlignment="1">
      <alignment horizontal="center"/>
    </xf>
    <xf numFmtId="164" fontId="2" fillId="0" borderId="0" xfId="1" applyNumberFormat="1" applyFont="1" applyFill="1" applyBorder="1" applyAlignment="1">
      <alignment horizontal="center"/>
    </xf>
    <xf numFmtId="0" fontId="0" fillId="0" borderId="18" xfId="0" applyBorder="1"/>
    <xf numFmtId="0" fontId="1" fillId="0" borderId="18" xfId="0" applyFont="1" applyBorder="1"/>
    <xf numFmtId="0" fontId="1" fillId="0" borderId="19" xfId="0" applyFont="1" applyBorder="1"/>
    <xf numFmtId="0" fontId="2" fillId="0" borderId="4" xfId="0" applyFont="1" applyBorder="1"/>
    <xf numFmtId="0" fontId="0" fillId="0" borderId="20" xfId="0" applyBorder="1"/>
    <xf numFmtId="0" fontId="0" fillId="0" borderId="21" xfId="0" applyBorder="1"/>
    <xf numFmtId="164" fontId="0" fillId="0" borderId="1" xfId="1" applyNumberFormat="1" applyFont="1" applyBorder="1" applyAlignment="1">
      <alignment horizontal="center"/>
    </xf>
    <xf numFmtId="0" fontId="7" fillId="0" borderId="1" xfId="0" applyFont="1" applyBorder="1" applyAlignment="1">
      <alignment horizontal="left" indent="1"/>
    </xf>
    <xf numFmtId="0" fontId="7" fillId="0" borderId="5" xfId="0" applyFont="1" applyBorder="1" applyAlignment="1">
      <alignment horizontal="left" indent="1"/>
    </xf>
    <xf numFmtId="165" fontId="0" fillId="0" borderId="5" xfId="0" applyNumberFormat="1" applyBorder="1" applyAlignment="1">
      <alignment horizontal="center"/>
    </xf>
    <xf numFmtId="0" fontId="1" fillId="0" borderId="24" xfId="0" applyFont="1" applyBorder="1"/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7" xfId="0" applyBorder="1"/>
    <xf numFmtId="0" fontId="7" fillId="0" borderId="31" xfId="0" applyFont="1" applyBorder="1" applyAlignment="1">
      <alignment horizontal="left" indent="1"/>
    </xf>
    <xf numFmtId="0" fontId="1" fillId="0" borderId="31" xfId="0" applyFont="1" applyBorder="1"/>
    <xf numFmtId="0" fontId="0" fillId="0" borderId="31" xfId="0" applyBorder="1"/>
    <xf numFmtId="0" fontId="0" fillId="0" borderId="32" xfId="0" applyBorder="1"/>
    <xf numFmtId="165" fontId="0" fillId="0" borderId="31" xfId="0" applyNumberFormat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6" fillId="5" borderId="38" xfId="0" applyFont="1" applyFill="1" applyBorder="1" applyAlignment="1">
      <alignment horizontal="center"/>
    </xf>
    <xf numFmtId="0" fontId="6" fillId="0" borderId="39" xfId="0" applyFont="1" applyBorder="1"/>
    <xf numFmtId="0" fontId="6" fillId="0" borderId="38" xfId="0" applyFont="1" applyBorder="1"/>
    <xf numFmtId="0" fontId="6" fillId="0" borderId="38" xfId="0" applyFont="1" applyBorder="1" applyAlignment="1">
      <alignment horizontal="center"/>
    </xf>
    <xf numFmtId="0" fontId="6" fillId="0" borderId="38" xfId="0" applyFont="1" applyBorder="1" applyAlignment="1">
      <alignment horizontal="center" wrapText="1"/>
    </xf>
    <xf numFmtId="0" fontId="6" fillId="0" borderId="40" xfId="0" applyFont="1" applyBorder="1" applyAlignment="1">
      <alignment horizontal="center"/>
    </xf>
    <xf numFmtId="1" fontId="1" fillId="4" borderId="27" xfId="0" applyNumberFormat="1" applyFont="1" applyFill="1" applyBorder="1" applyAlignment="1">
      <alignment horizontal="center"/>
    </xf>
    <xf numFmtId="1" fontId="1" fillId="0" borderId="41" xfId="0" applyNumberFormat="1" applyFont="1" applyBorder="1" applyAlignment="1">
      <alignment horizontal="center"/>
    </xf>
    <xf numFmtId="164" fontId="0" fillId="4" borderId="14" xfId="1" applyNumberFormat="1" applyFont="1" applyFill="1" applyBorder="1" applyAlignment="1">
      <alignment horizontal="center"/>
    </xf>
    <xf numFmtId="1" fontId="1" fillId="4" borderId="28" xfId="0" applyNumberFormat="1" applyFont="1" applyFill="1" applyBorder="1" applyAlignment="1">
      <alignment horizontal="center"/>
    </xf>
    <xf numFmtId="0" fontId="2" fillId="0" borderId="42" xfId="0" applyFont="1" applyBorder="1"/>
    <xf numFmtId="1" fontId="2" fillId="4" borderId="44" xfId="0" applyNumberFormat="1" applyFont="1" applyFill="1" applyBorder="1" applyAlignment="1">
      <alignment horizontal="center"/>
    </xf>
    <xf numFmtId="164" fontId="2" fillId="4" borderId="45" xfId="1" applyNumberFormat="1" applyFont="1" applyFill="1" applyBorder="1" applyAlignment="1">
      <alignment horizontal="center"/>
    </xf>
    <xf numFmtId="1" fontId="2" fillId="4" borderId="45" xfId="0" applyNumberFormat="1" applyFont="1" applyFill="1" applyBorder="1" applyAlignment="1">
      <alignment horizontal="center"/>
    </xf>
    <xf numFmtId="1" fontId="2" fillId="4" borderId="46" xfId="0" applyNumberFormat="1" applyFont="1" applyFill="1" applyBorder="1" applyAlignment="1">
      <alignment horizontal="center"/>
    </xf>
    <xf numFmtId="0" fontId="1" fillId="0" borderId="47" xfId="0" applyFont="1" applyBorder="1"/>
    <xf numFmtId="1" fontId="0" fillId="4" borderId="47" xfId="0" applyNumberFormat="1" applyFill="1" applyBorder="1" applyAlignment="1">
      <alignment horizontal="center"/>
    </xf>
    <xf numFmtId="164" fontId="0" fillId="4" borderId="47" xfId="1" applyNumberFormat="1" applyFont="1" applyFill="1" applyBorder="1" applyAlignment="1">
      <alignment horizontal="center"/>
    </xf>
    <xf numFmtId="164" fontId="0" fillId="4" borderId="48" xfId="1" applyNumberFormat="1" applyFont="1" applyFill="1" applyBorder="1" applyAlignment="1">
      <alignment horizontal="center"/>
    </xf>
    <xf numFmtId="0" fontId="2" fillId="0" borderId="49" xfId="0" applyFont="1" applyBorder="1"/>
    <xf numFmtId="0" fontId="1" fillId="0" borderId="49" xfId="0" applyFont="1" applyBorder="1"/>
    <xf numFmtId="1" fontId="1" fillId="4" borderId="49" xfId="0" applyNumberFormat="1" applyFont="1" applyFill="1" applyBorder="1" applyAlignment="1">
      <alignment horizontal="center"/>
    </xf>
    <xf numFmtId="164" fontId="1" fillId="4" borderId="49" xfId="1" applyNumberFormat="1" applyFont="1" applyFill="1" applyBorder="1" applyAlignment="1">
      <alignment horizontal="center"/>
    </xf>
    <xf numFmtId="164" fontId="1" fillId="4" borderId="50" xfId="1" applyNumberFormat="1" applyFont="1" applyFill="1" applyBorder="1" applyAlignment="1">
      <alignment horizontal="center"/>
    </xf>
    <xf numFmtId="1" fontId="1" fillId="4" borderId="51" xfId="0" applyNumberFormat="1" applyFont="1" applyFill="1" applyBorder="1" applyAlignment="1">
      <alignment horizontal="center"/>
    </xf>
    <xf numFmtId="165" fontId="0" fillId="4" borderId="31" xfId="0" applyNumberFormat="1" applyFill="1" applyBorder="1" applyAlignment="1">
      <alignment horizontal="center"/>
    </xf>
    <xf numFmtId="165" fontId="0" fillId="0" borderId="32" xfId="0" applyNumberFormat="1" applyBorder="1" applyAlignment="1">
      <alignment horizontal="center"/>
    </xf>
    <xf numFmtId="1" fontId="1" fillId="0" borderId="43" xfId="0" applyNumberFormat="1" applyFont="1" applyBorder="1" applyAlignment="1">
      <alignment horizontal="center"/>
    </xf>
    <xf numFmtId="164" fontId="0" fillId="4" borderId="24" xfId="1" applyNumberFormat="1" applyFont="1" applyFill="1" applyBorder="1" applyAlignment="1">
      <alignment horizontal="center"/>
    </xf>
    <xf numFmtId="9" fontId="0" fillId="4" borderId="24" xfId="0" applyNumberForma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0" fontId="5" fillId="2" borderId="33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6" fillId="5" borderId="34" xfId="0" applyFont="1" applyFill="1" applyBorder="1" applyAlignment="1">
      <alignment horizontal="left" vertical="center"/>
    </xf>
    <xf numFmtId="0" fontId="6" fillId="5" borderId="36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6" fillId="5" borderId="30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/>
    </xf>
    <xf numFmtId="0" fontId="6" fillId="5" borderId="42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 wrapText="1"/>
    </xf>
    <xf numFmtId="0" fontId="5" fillId="2" borderId="37" xfId="0" applyFont="1" applyFill="1" applyBorder="1" applyAlignment="1">
      <alignment horizontal="center" vertical="center"/>
    </xf>
  </cellXfs>
  <cellStyles count="3">
    <cellStyle name="Normal" xfId="0" builtinId="0"/>
    <cellStyle name="Normal 2" xfId="2" xr:uid="{19709B59-C41D-43E5-9609-133E0FB2617A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0FF81-B9AF-4BEE-B995-D4767B94531E}">
  <dimension ref="A1:K59"/>
  <sheetViews>
    <sheetView showGridLines="0" tabSelected="1" topLeftCell="A11" zoomScale="90" zoomScaleNormal="90" workbookViewId="0">
      <selection activeCell="G46" sqref="G46"/>
    </sheetView>
  </sheetViews>
  <sheetFormatPr defaultRowHeight="14.5" x14ac:dyDescent="0.35"/>
  <cols>
    <col min="2" max="2" width="23.1796875" bestFit="1" customWidth="1"/>
    <col min="3" max="3" width="49.7265625" bestFit="1" customWidth="1"/>
    <col min="4" max="4" width="16.7265625" bestFit="1" customWidth="1"/>
    <col min="5" max="8" width="16" customWidth="1"/>
    <col min="9" max="10" width="15.453125" customWidth="1"/>
    <col min="11" max="11" width="11" customWidth="1"/>
  </cols>
  <sheetData>
    <row r="1" spans="1:11" ht="23.5" x14ac:dyDescent="0.55000000000000004">
      <c r="E1" s="111" t="s">
        <v>30</v>
      </c>
      <c r="F1" s="111"/>
      <c r="G1" s="111"/>
      <c r="H1" s="111"/>
      <c r="I1" s="111"/>
      <c r="J1" s="111"/>
      <c r="K1" s="27"/>
    </row>
    <row r="2" spans="1:11" x14ac:dyDescent="0.35">
      <c r="E2" s="112" t="s">
        <v>32</v>
      </c>
      <c r="F2" s="112"/>
      <c r="G2" s="112" t="s">
        <v>31</v>
      </c>
      <c r="H2" s="112"/>
      <c r="I2" s="112" t="s">
        <v>33</v>
      </c>
      <c r="J2" s="112"/>
      <c r="K2" s="28" t="s">
        <v>40</v>
      </c>
    </row>
    <row r="3" spans="1:11" ht="29" x14ac:dyDescent="0.35">
      <c r="A3" s="3" t="s">
        <v>42</v>
      </c>
      <c r="B3" s="3" t="s">
        <v>49</v>
      </c>
      <c r="C3" s="2" t="s">
        <v>0</v>
      </c>
      <c r="D3" s="2" t="s">
        <v>34</v>
      </c>
      <c r="E3" s="3" t="s">
        <v>3</v>
      </c>
      <c r="F3" s="3" t="s">
        <v>27</v>
      </c>
      <c r="G3" s="3" t="s">
        <v>10</v>
      </c>
      <c r="H3" s="3" t="s">
        <v>28</v>
      </c>
      <c r="I3" s="1" t="s">
        <v>19</v>
      </c>
      <c r="J3" s="1" t="s">
        <v>29</v>
      </c>
      <c r="K3" s="28" t="s">
        <v>41</v>
      </c>
    </row>
    <row r="4" spans="1:11" x14ac:dyDescent="0.35">
      <c r="A4" s="66"/>
      <c r="B4" s="67"/>
      <c r="C4" s="68" t="s">
        <v>20</v>
      </c>
      <c r="D4" s="69"/>
      <c r="E4" s="70"/>
      <c r="F4" s="70"/>
      <c r="G4" s="70"/>
      <c r="H4" s="70"/>
      <c r="I4" s="71"/>
      <c r="J4" s="71"/>
      <c r="K4" s="72"/>
    </row>
    <row r="5" spans="1:11" x14ac:dyDescent="0.35">
      <c r="A5" s="103">
        <v>1</v>
      </c>
      <c r="B5" s="109" t="s">
        <v>50</v>
      </c>
      <c r="C5" s="37" t="s">
        <v>22</v>
      </c>
      <c r="D5" s="9" t="s">
        <v>1</v>
      </c>
      <c r="E5" s="10"/>
      <c r="F5" s="11"/>
      <c r="G5" s="10">
        <v>1</v>
      </c>
      <c r="H5" s="12">
        <f t="shared" ref="H5:H23" si="0">G5/$G$23</f>
        <v>1.984126984126984E-3</v>
      </c>
      <c r="I5" s="10"/>
      <c r="J5" s="29"/>
      <c r="K5" s="73">
        <f>SUM(E5,G5,I5)</f>
        <v>1</v>
      </c>
    </row>
    <row r="6" spans="1:11" x14ac:dyDescent="0.35">
      <c r="A6" s="103"/>
      <c r="B6" s="109"/>
      <c r="C6" s="43" t="s">
        <v>23</v>
      </c>
      <c r="D6" s="5" t="s">
        <v>1</v>
      </c>
      <c r="E6" s="6"/>
      <c r="F6" s="7"/>
      <c r="G6" s="6">
        <v>20</v>
      </c>
      <c r="H6" s="8">
        <f t="shared" si="0"/>
        <v>3.968253968253968E-2</v>
      </c>
      <c r="I6" s="6"/>
      <c r="J6" s="30"/>
      <c r="K6" s="73">
        <f t="shared" ref="K6:K43" si="1">SUM(E6,G6,I6)</f>
        <v>20</v>
      </c>
    </row>
    <row r="7" spans="1:11" x14ac:dyDescent="0.35">
      <c r="A7" s="103"/>
      <c r="B7" s="109"/>
      <c r="C7" s="43" t="s">
        <v>21</v>
      </c>
      <c r="D7" s="5" t="s">
        <v>1</v>
      </c>
      <c r="E7" s="6">
        <v>3</v>
      </c>
      <c r="F7" s="8">
        <f>E7/$E$23</f>
        <v>0.14285714285714285</v>
      </c>
      <c r="G7" s="6">
        <v>59</v>
      </c>
      <c r="H7" s="8">
        <f t="shared" si="0"/>
        <v>0.11706349206349206</v>
      </c>
      <c r="I7" s="6"/>
      <c r="J7" s="30"/>
      <c r="K7" s="73">
        <f t="shared" si="1"/>
        <v>62</v>
      </c>
    </row>
    <row r="8" spans="1:11" x14ac:dyDescent="0.35">
      <c r="A8" s="103"/>
      <c r="B8" s="109"/>
      <c r="C8" s="43" t="s">
        <v>11</v>
      </c>
      <c r="D8" s="5" t="s">
        <v>1</v>
      </c>
      <c r="E8" s="6">
        <v>1</v>
      </c>
      <c r="F8" s="8">
        <f>E8/$E$23</f>
        <v>4.7619047619047616E-2</v>
      </c>
      <c r="G8" s="6">
        <v>63</v>
      </c>
      <c r="H8" s="8">
        <f t="shared" si="0"/>
        <v>0.125</v>
      </c>
      <c r="I8" s="6"/>
      <c r="J8" s="30"/>
      <c r="K8" s="73">
        <f t="shared" si="1"/>
        <v>64</v>
      </c>
    </row>
    <row r="9" spans="1:11" x14ac:dyDescent="0.35">
      <c r="A9" s="103"/>
      <c r="B9" s="109"/>
      <c r="C9" s="43" t="s">
        <v>4</v>
      </c>
      <c r="D9" s="5" t="s">
        <v>1</v>
      </c>
      <c r="E9" s="6">
        <v>6</v>
      </c>
      <c r="F9" s="8">
        <f>E9/$E$23</f>
        <v>0.2857142857142857</v>
      </c>
      <c r="G9" s="6">
        <v>63</v>
      </c>
      <c r="H9" s="8">
        <f t="shared" si="0"/>
        <v>0.125</v>
      </c>
      <c r="I9" s="6"/>
      <c r="J9" s="30"/>
      <c r="K9" s="73">
        <f t="shared" si="1"/>
        <v>69</v>
      </c>
    </row>
    <row r="10" spans="1:11" x14ac:dyDescent="0.35">
      <c r="A10" s="103"/>
      <c r="B10" s="109"/>
      <c r="C10" s="43" t="s">
        <v>12</v>
      </c>
      <c r="D10" s="5" t="s">
        <v>1</v>
      </c>
      <c r="E10" s="6">
        <v>4</v>
      </c>
      <c r="F10" s="8">
        <f>E10/$E$23</f>
        <v>0.19047619047619047</v>
      </c>
      <c r="G10" s="6">
        <v>98</v>
      </c>
      <c r="H10" s="8">
        <f t="shared" si="0"/>
        <v>0.19444444444444445</v>
      </c>
      <c r="I10" s="6"/>
      <c r="J10" s="30"/>
      <c r="K10" s="73">
        <f t="shared" si="1"/>
        <v>102</v>
      </c>
    </row>
    <row r="11" spans="1:11" x14ac:dyDescent="0.35">
      <c r="A11" s="103"/>
      <c r="B11" s="109"/>
      <c r="C11" s="43" t="s">
        <v>5</v>
      </c>
      <c r="D11" s="5" t="s">
        <v>1</v>
      </c>
      <c r="E11" s="6">
        <v>5</v>
      </c>
      <c r="F11" s="8">
        <f>E11/$E$23</f>
        <v>0.23809523809523808</v>
      </c>
      <c r="G11" s="6">
        <v>79</v>
      </c>
      <c r="H11" s="8">
        <f t="shared" si="0"/>
        <v>0.15674603174603174</v>
      </c>
      <c r="I11" s="6">
        <v>3</v>
      </c>
      <c r="J11" s="31">
        <f>I11/I23</f>
        <v>0.75</v>
      </c>
      <c r="K11" s="73">
        <f t="shared" si="1"/>
        <v>87</v>
      </c>
    </row>
    <row r="12" spans="1:11" x14ac:dyDescent="0.35">
      <c r="A12" s="103"/>
      <c r="B12" s="109"/>
      <c r="C12" s="43" t="s">
        <v>6</v>
      </c>
      <c r="D12" s="5" t="s">
        <v>1</v>
      </c>
      <c r="E12" s="6"/>
      <c r="F12" s="7"/>
      <c r="G12" s="6">
        <v>43</v>
      </c>
      <c r="H12" s="8">
        <f t="shared" si="0"/>
        <v>8.531746031746032E-2</v>
      </c>
      <c r="I12" s="6"/>
      <c r="J12" s="30"/>
      <c r="K12" s="73">
        <f t="shared" si="1"/>
        <v>43</v>
      </c>
    </row>
    <row r="13" spans="1:11" x14ac:dyDescent="0.35">
      <c r="A13" s="103"/>
      <c r="B13" s="109"/>
      <c r="C13" s="43" t="s">
        <v>7</v>
      </c>
      <c r="D13" s="5" t="s">
        <v>1</v>
      </c>
      <c r="E13" s="6">
        <v>1</v>
      </c>
      <c r="F13" s="8">
        <f>E13/$E$23</f>
        <v>4.7619047619047616E-2</v>
      </c>
      <c r="G13" s="6">
        <v>40</v>
      </c>
      <c r="H13" s="8">
        <f t="shared" si="0"/>
        <v>7.9365079365079361E-2</v>
      </c>
      <c r="I13" s="6"/>
      <c r="J13" s="30"/>
      <c r="K13" s="73">
        <f t="shared" si="1"/>
        <v>41</v>
      </c>
    </row>
    <row r="14" spans="1:11" x14ac:dyDescent="0.35">
      <c r="A14" s="103"/>
      <c r="B14" s="109"/>
      <c r="C14" s="43" t="s">
        <v>13</v>
      </c>
      <c r="D14" s="5" t="s">
        <v>1</v>
      </c>
      <c r="E14" s="6">
        <v>1</v>
      </c>
      <c r="F14" s="8">
        <f>E14/$E$23</f>
        <v>4.7619047619047616E-2</v>
      </c>
      <c r="G14" s="6">
        <v>15</v>
      </c>
      <c r="H14" s="8">
        <f t="shared" si="0"/>
        <v>2.976190476190476E-2</v>
      </c>
      <c r="I14" s="6"/>
      <c r="J14" s="30"/>
      <c r="K14" s="73">
        <f t="shared" si="1"/>
        <v>16</v>
      </c>
    </row>
    <row r="15" spans="1:11" x14ac:dyDescent="0.35">
      <c r="A15" s="103"/>
      <c r="B15" s="109"/>
      <c r="C15" s="43" t="s">
        <v>14</v>
      </c>
      <c r="D15" s="5" t="s">
        <v>1</v>
      </c>
      <c r="E15" s="6"/>
      <c r="F15" s="7"/>
      <c r="G15" s="6">
        <v>7</v>
      </c>
      <c r="H15" s="8">
        <f t="shared" si="0"/>
        <v>1.3888888888888888E-2</v>
      </c>
      <c r="I15" s="6"/>
      <c r="J15" s="30"/>
      <c r="K15" s="73">
        <f t="shared" si="1"/>
        <v>7</v>
      </c>
    </row>
    <row r="16" spans="1:11" x14ac:dyDescent="0.35">
      <c r="A16" s="103"/>
      <c r="B16" s="109"/>
      <c r="C16" s="43" t="s">
        <v>8</v>
      </c>
      <c r="D16" s="5" t="s">
        <v>1</v>
      </c>
      <c r="E16" s="6"/>
      <c r="F16" s="7"/>
      <c r="G16" s="6">
        <v>1</v>
      </c>
      <c r="H16" s="8">
        <f t="shared" si="0"/>
        <v>1.984126984126984E-3</v>
      </c>
      <c r="I16" s="6"/>
      <c r="J16" s="30"/>
      <c r="K16" s="73">
        <f t="shared" si="1"/>
        <v>1</v>
      </c>
    </row>
    <row r="17" spans="1:11" x14ac:dyDescent="0.35">
      <c r="A17" s="103"/>
      <c r="B17" s="109"/>
      <c r="C17" s="43" t="s">
        <v>15</v>
      </c>
      <c r="D17" s="5" t="s">
        <v>1</v>
      </c>
      <c r="E17" s="6"/>
      <c r="F17" s="7"/>
      <c r="G17" s="6">
        <v>8</v>
      </c>
      <c r="H17" s="8">
        <f t="shared" si="0"/>
        <v>1.5873015873015872E-2</v>
      </c>
      <c r="I17" s="6"/>
      <c r="J17" s="30"/>
      <c r="K17" s="73">
        <f t="shared" si="1"/>
        <v>8</v>
      </c>
    </row>
    <row r="18" spans="1:11" x14ac:dyDescent="0.35">
      <c r="A18" s="103"/>
      <c r="B18" s="109"/>
      <c r="C18" s="43" t="s">
        <v>24</v>
      </c>
      <c r="D18" s="5" t="s">
        <v>1</v>
      </c>
      <c r="E18" s="6"/>
      <c r="F18" s="7"/>
      <c r="G18" s="6">
        <v>7</v>
      </c>
      <c r="H18" s="8">
        <f t="shared" si="0"/>
        <v>1.3888888888888888E-2</v>
      </c>
      <c r="I18" s="6">
        <v>1</v>
      </c>
      <c r="J18" s="31">
        <f>I18/I23</f>
        <v>0.25</v>
      </c>
      <c r="K18" s="73">
        <f t="shared" si="1"/>
        <v>8</v>
      </c>
    </row>
    <row r="19" spans="1:11" x14ac:dyDescent="0.35">
      <c r="A19" s="103"/>
      <c r="B19" s="109"/>
      <c r="C19" s="44" t="s">
        <v>35</v>
      </c>
      <c r="D19" s="5" t="s">
        <v>39</v>
      </c>
      <c r="E19" s="7">
        <f>SUM(E5:E7)</f>
        <v>3</v>
      </c>
      <c r="F19" s="8">
        <f>E19/$E$23</f>
        <v>0.14285714285714285</v>
      </c>
      <c r="G19" s="7">
        <f>SUM(G5:G7)</f>
        <v>80</v>
      </c>
      <c r="H19" s="8">
        <f t="shared" si="0"/>
        <v>0.15873015873015872</v>
      </c>
      <c r="I19" s="7">
        <f>SUM(I5:I7)</f>
        <v>0</v>
      </c>
      <c r="J19" s="31"/>
      <c r="K19" s="73">
        <f t="shared" si="1"/>
        <v>83</v>
      </c>
    </row>
    <row r="20" spans="1:11" x14ac:dyDescent="0.35">
      <c r="A20" s="103"/>
      <c r="B20" s="109"/>
      <c r="C20" s="44" t="s">
        <v>36</v>
      </c>
      <c r="D20" s="5" t="s">
        <v>39</v>
      </c>
      <c r="E20" s="7">
        <f>SUM(E8:E10)</f>
        <v>11</v>
      </c>
      <c r="F20" s="8">
        <f>E20/$E$23</f>
        <v>0.52380952380952384</v>
      </c>
      <c r="G20" s="7">
        <f>SUM(G8:G10)</f>
        <v>224</v>
      </c>
      <c r="H20" s="8">
        <f t="shared" si="0"/>
        <v>0.44444444444444442</v>
      </c>
      <c r="I20" s="7">
        <f>SUM(I8:I10)</f>
        <v>0</v>
      </c>
      <c r="J20" s="31"/>
      <c r="K20" s="73">
        <f t="shared" si="1"/>
        <v>235</v>
      </c>
    </row>
    <row r="21" spans="1:11" x14ac:dyDescent="0.35">
      <c r="A21" s="103"/>
      <c r="B21" s="109"/>
      <c r="C21" s="45" t="s">
        <v>37</v>
      </c>
      <c r="D21" s="13" t="s">
        <v>39</v>
      </c>
      <c r="E21" s="14">
        <f>SUM(E11:E12)</f>
        <v>5</v>
      </c>
      <c r="F21" s="15">
        <f>E21/$E$23</f>
        <v>0.23809523809523808</v>
      </c>
      <c r="G21" s="14">
        <f>SUM(G11:G12)</f>
        <v>122</v>
      </c>
      <c r="H21" s="15">
        <f t="shared" si="0"/>
        <v>0.24206349206349206</v>
      </c>
      <c r="I21" s="14">
        <f>SUM(I11:I12)</f>
        <v>3</v>
      </c>
      <c r="J21" s="32"/>
      <c r="K21" s="73">
        <f t="shared" si="1"/>
        <v>130</v>
      </c>
    </row>
    <row r="22" spans="1:11" ht="15" thickBot="1" x14ac:dyDescent="0.4">
      <c r="A22" s="103"/>
      <c r="B22" s="109"/>
      <c r="C22" s="82" t="s">
        <v>38</v>
      </c>
      <c r="D22" s="82" t="s">
        <v>39</v>
      </c>
      <c r="E22" s="83">
        <f>SUM(E13:E18)</f>
        <v>2</v>
      </c>
      <c r="F22" s="84">
        <f>E22/$E$23</f>
        <v>9.5238095238095233E-2</v>
      </c>
      <c r="G22" s="83">
        <f>SUM(G13:G18)</f>
        <v>78</v>
      </c>
      <c r="H22" s="84">
        <f t="shared" si="0"/>
        <v>0.15476190476190477</v>
      </c>
      <c r="I22" s="83">
        <f>SUM(I13:I18)</f>
        <v>1</v>
      </c>
      <c r="J22" s="85"/>
      <c r="K22" s="76">
        <f t="shared" si="1"/>
        <v>81</v>
      </c>
    </row>
    <row r="23" spans="1:11" ht="15.5" thickTop="1" thickBot="1" x14ac:dyDescent="0.4">
      <c r="A23" s="103"/>
      <c r="B23" s="109"/>
      <c r="C23" s="86" t="s">
        <v>26</v>
      </c>
      <c r="D23" s="87" t="s">
        <v>39</v>
      </c>
      <c r="E23" s="88">
        <v>21</v>
      </c>
      <c r="F23" s="89">
        <f>E23/$E$23</f>
        <v>1</v>
      </c>
      <c r="G23" s="88">
        <v>504</v>
      </c>
      <c r="H23" s="89">
        <f t="shared" si="0"/>
        <v>1</v>
      </c>
      <c r="I23" s="88">
        <v>4</v>
      </c>
      <c r="J23" s="90">
        <f>I23/I23</f>
        <v>1</v>
      </c>
      <c r="K23" s="91">
        <f t="shared" si="1"/>
        <v>529</v>
      </c>
    </row>
    <row r="24" spans="1:11" ht="15" thickTop="1" x14ac:dyDescent="0.35">
      <c r="A24" s="103"/>
      <c r="B24" s="109"/>
      <c r="C24" s="46" t="s">
        <v>2</v>
      </c>
      <c r="D24" s="36"/>
      <c r="E24" s="41"/>
      <c r="F24" s="42"/>
      <c r="G24" s="41"/>
      <c r="H24" s="42"/>
      <c r="I24" s="41"/>
      <c r="J24" s="42"/>
      <c r="K24" s="74"/>
    </row>
    <row r="25" spans="1:11" x14ac:dyDescent="0.35">
      <c r="A25" s="103"/>
      <c r="B25" s="109"/>
      <c r="C25" s="47" t="s">
        <v>11</v>
      </c>
      <c r="D25" s="17" t="s">
        <v>1</v>
      </c>
      <c r="E25" s="18"/>
      <c r="F25" s="21"/>
      <c r="G25" s="18">
        <v>2</v>
      </c>
      <c r="H25" s="25">
        <f t="shared" ref="H25:H42" si="2">G25/$G$43</f>
        <v>1.3422818791946308E-2</v>
      </c>
      <c r="I25" s="18"/>
      <c r="J25" s="33"/>
      <c r="K25" s="73">
        <f t="shared" si="1"/>
        <v>2</v>
      </c>
    </row>
    <row r="26" spans="1:11" x14ac:dyDescent="0.35">
      <c r="A26" s="103"/>
      <c r="B26" s="109"/>
      <c r="C26" s="48" t="s">
        <v>4</v>
      </c>
      <c r="D26" s="19" t="s">
        <v>1</v>
      </c>
      <c r="E26" s="20">
        <v>4</v>
      </c>
      <c r="F26" s="22">
        <f>E26/$E$43</f>
        <v>0.26666666666666666</v>
      </c>
      <c r="G26" s="20">
        <v>43</v>
      </c>
      <c r="H26" s="22">
        <f t="shared" si="2"/>
        <v>0.28859060402684567</v>
      </c>
      <c r="I26" s="20"/>
      <c r="J26" s="34"/>
      <c r="K26" s="73">
        <f t="shared" si="1"/>
        <v>47</v>
      </c>
    </row>
    <row r="27" spans="1:11" x14ac:dyDescent="0.35">
      <c r="A27" s="103"/>
      <c r="B27" s="109"/>
      <c r="C27" s="48" t="s">
        <v>12</v>
      </c>
      <c r="D27" s="19" t="s">
        <v>1</v>
      </c>
      <c r="E27" s="20"/>
      <c r="F27" s="22"/>
      <c r="G27" s="20">
        <v>25</v>
      </c>
      <c r="H27" s="22">
        <f t="shared" si="2"/>
        <v>0.16778523489932887</v>
      </c>
      <c r="I27" s="20"/>
      <c r="J27" s="34"/>
      <c r="K27" s="73">
        <f t="shared" si="1"/>
        <v>25</v>
      </c>
    </row>
    <row r="28" spans="1:11" x14ac:dyDescent="0.35">
      <c r="A28" s="103"/>
      <c r="B28" s="109"/>
      <c r="C28" s="48" t="s">
        <v>5</v>
      </c>
      <c r="D28" s="19" t="s">
        <v>1</v>
      </c>
      <c r="E28" s="20">
        <v>3</v>
      </c>
      <c r="F28" s="22">
        <f>E28/$E$43</f>
        <v>0.2</v>
      </c>
      <c r="G28" s="20">
        <v>16</v>
      </c>
      <c r="H28" s="22">
        <f t="shared" si="2"/>
        <v>0.10738255033557047</v>
      </c>
      <c r="I28" s="20"/>
      <c r="J28" s="34"/>
      <c r="K28" s="73">
        <f t="shared" si="1"/>
        <v>19</v>
      </c>
    </row>
    <row r="29" spans="1:11" x14ac:dyDescent="0.35">
      <c r="A29" s="103"/>
      <c r="B29" s="109"/>
      <c r="C29" s="48" t="s">
        <v>6</v>
      </c>
      <c r="D29" s="19" t="s">
        <v>1</v>
      </c>
      <c r="E29" s="20">
        <v>1</v>
      </c>
      <c r="F29" s="22">
        <f>E29/$E$43</f>
        <v>6.6666666666666666E-2</v>
      </c>
      <c r="G29" s="20">
        <v>24</v>
      </c>
      <c r="H29" s="22">
        <f t="shared" si="2"/>
        <v>0.16107382550335569</v>
      </c>
      <c r="I29" s="20"/>
      <c r="J29" s="34"/>
      <c r="K29" s="73">
        <f t="shared" si="1"/>
        <v>25</v>
      </c>
    </row>
    <row r="30" spans="1:11" x14ac:dyDescent="0.35">
      <c r="A30" s="103"/>
      <c r="B30" s="109"/>
      <c r="C30" s="48" t="s">
        <v>7</v>
      </c>
      <c r="D30" s="19" t="s">
        <v>1</v>
      </c>
      <c r="E30" s="20">
        <v>2</v>
      </c>
      <c r="F30" s="22">
        <f>E30/$E$43</f>
        <v>0.13333333333333333</v>
      </c>
      <c r="G30" s="20">
        <v>7</v>
      </c>
      <c r="H30" s="22">
        <f t="shared" si="2"/>
        <v>4.6979865771812082E-2</v>
      </c>
      <c r="I30" s="20"/>
      <c r="J30" s="34"/>
      <c r="K30" s="73">
        <f t="shared" si="1"/>
        <v>9</v>
      </c>
    </row>
    <row r="31" spans="1:11" x14ac:dyDescent="0.35">
      <c r="A31" s="103"/>
      <c r="B31" s="109"/>
      <c r="C31" s="48" t="s">
        <v>13</v>
      </c>
      <c r="D31" s="19" t="s">
        <v>1</v>
      </c>
      <c r="E31" s="20"/>
      <c r="F31" s="23"/>
      <c r="G31" s="20">
        <v>3</v>
      </c>
      <c r="H31" s="22">
        <f t="shared" si="2"/>
        <v>2.0134228187919462E-2</v>
      </c>
      <c r="I31" s="20"/>
      <c r="J31" s="34"/>
      <c r="K31" s="73">
        <f t="shared" si="1"/>
        <v>3</v>
      </c>
    </row>
    <row r="32" spans="1:11" x14ac:dyDescent="0.35">
      <c r="A32" s="103"/>
      <c r="B32" s="109"/>
      <c r="C32" s="48" t="s">
        <v>14</v>
      </c>
      <c r="D32" s="19" t="s">
        <v>1</v>
      </c>
      <c r="E32" s="20"/>
      <c r="F32" s="23"/>
      <c r="G32" s="20">
        <v>1</v>
      </c>
      <c r="H32" s="22">
        <f t="shared" si="2"/>
        <v>6.7114093959731542E-3</v>
      </c>
      <c r="I32" s="20"/>
      <c r="J32" s="34"/>
      <c r="K32" s="73">
        <f t="shared" si="1"/>
        <v>1</v>
      </c>
    </row>
    <row r="33" spans="1:11" x14ac:dyDescent="0.35">
      <c r="A33" s="103"/>
      <c r="B33" s="109"/>
      <c r="C33" s="48" t="s">
        <v>8</v>
      </c>
      <c r="D33" s="19" t="s">
        <v>1</v>
      </c>
      <c r="E33" s="20">
        <v>1</v>
      </c>
      <c r="F33" s="22">
        <f>E33/$E$43</f>
        <v>6.6666666666666666E-2</v>
      </c>
      <c r="G33" s="20">
        <v>6</v>
      </c>
      <c r="H33" s="22">
        <f t="shared" si="2"/>
        <v>4.0268456375838924E-2</v>
      </c>
      <c r="I33" s="20"/>
      <c r="J33" s="34"/>
      <c r="K33" s="73">
        <f t="shared" si="1"/>
        <v>7</v>
      </c>
    </row>
    <row r="34" spans="1:11" x14ac:dyDescent="0.35">
      <c r="A34" s="103"/>
      <c r="B34" s="109"/>
      <c r="C34" s="48" t="s">
        <v>16</v>
      </c>
      <c r="D34" s="19" t="s">
        <v>1</v>
      </c>
      <c r="E34" s="20"/>
      <c r="F34" s="23"/>
      <c r="G34" s="20">
        <v>5</v>
      </c>
      <c r="H34" s="22">
        <f t="shared" si="2"/>
        <v>3.3557046979865772E-2</v>
      </c>
      <c r="I34" s="20">
        <v>1</v>
      </c>
      <c r="J34" s="35">
        <f>I34/I43</f>
        <v>1</v>
      </c>
      <c r="K34" s="73">
        <f t="shared" si="1"/>
        <v>6</v>
      </c>
    </row>
    <row r="35" spans="1:11" x14ac:dyDescent="0.35">
      <c r="A35" s="103"/>
      <c r="B35" s="109"/>
      <c r="C35" s="48" t="s">
        <v>9</v>
      </c>
      <c r="D35" s="19" t="s">
        <v>1</v>
      </c>
      <c r="E35" s="20">
        <v>4</v>
      </c>
      <c r="F35" s="22">
        <f>E35/$E$43</f>
        <v>0.26666666666666666</v>
      </c>
      <c r="G35" s="20">
        <v>12</v>
      </c>
      <c r="H35" s="22">
        <f t="shared" si="2"/>
        <v>8.0536912751677847E-2</v>
      </c>
      <c r="I35" s="20"/>
      <c r="J35" s="34"/>
      <c r="K35" s="73">
        <f t="shared" si="1"/>
        <v>16</v>
      </c>
    </row>
    <row r="36" spans="1:11" x14ac:dyDescent="0.35">
      <c r="A36" s="103"/>
      <c r="B36" s="109"/>
      <c r="C36" s="48" t="s">
        <v>17</v>
      </c>
      <c r="D36" s="19" t="s">
        <v>1</v>
      </c>
      <c r="E36" s="20"/>
      <c r="F36" s="23"/>
      <c r="G36" s="20">
        <v>2</v>
      </c>
      <c r="H36" s="22">
        <f t="shared" si="2"/>
        <v>1.3422818791946308E-2</v>
      </c>
      <c r="I36" s="20"/>
      <c r="J36" s="34"/>
      <c r="K36" s="73">
        <f t="shared" si="1"/>
        <v>2</v>
      </c>
    </row>
    <row r="37" spans="1:11" x14ac:dyDescent="0.35">
      <c r="A37" s="103"/>
      <c r="B37" s="109"/>
      <c r="C37" s="48" t="s">
        <v>15</v>
      </c>
      <c r="D37" s="19" t="s">
        <v>1</v>
      </c>
      <c r="E37" s="20"/>
      <c r="F37" s="23"/>
      <c r="G37" s="20">
        <v>2</v>
      </c>
      <c r="H37" s="22">
        <f t="shared" si="2"/>
        <v>1.3422818791946308E-2</v>
      </c>
      <c r="I37" s="20"/>
      <c r="J37" s="34"/>
      <c r="K37" s="73">
        <f t="shared" si="1"/>
        <v>2</v>
      </c>
    </row>
    <row r="38" spans="1:11" x14ac:dyDescent="0.35">
      <c r="A38" s="103"/>
      <c r="B38" s="109"/>
      <c r="C38" s="48" t="s">
        <v>18</v>
      </c>
      <c r="D38" s="19" t="s">
        <v>1</v>
      </c>
      <c r="E38" s="20"/>
      <c r="F38" s="23"/>
      <c r="G38" s="20">
        <v>1</v>
      </c>
      <c r="H38" s="22">
        <f t="shared" si="2"/>
        <v>6.7114093959731542E-3</v>
      </c>
      <c r="I38" s="20"/>
      <c r="J38" s="34"/>
      <c r="K38" s="73">
        <f t="shared" si="1"/>
        <v>1</v>
      </c>
    </row>
    <row r="39" spans="1:11" x14ac:dyDescent="0.35">
      <c r="A39" s="103"/>
      <c r="B39" s="109"/>
      <c r="C39" s="44" t="s">
        <v>35</v>
      </c>
      <c r="D39" s="5" t="s">
        <v>39</v>
      </c>
      <c r="E39" s="24">
        <v>0</v>
      </c>
      <c r="F39" s="22">
        <f>E39/$E$43</f>
        <v>0</v>
      </c>
      <c r="G39" s="24">
        <v>0</v>
      </c>
      <c r="H39" s="26">
        <f t="shared" si="2"/>
        <v>0</v>
      </c>
      <c r="I39" s="24">
        <v>0</v>
      </c>
      <c r="J39" s="35">
        <f>I39/$I$43</f>
        <v>0</v>
      </c>
      <c r="K39" s="73">
        <f t="shared" si="1"/>
        <v>0</v>
      </c>
    </row>
    <row r="40" spans="1:11" x14ac:dyDescent="0.35">
      <c r="A40" s="103"/>
      <c r="B40" s="109"/>
      <c r="C40" s="44" t="s">
        <v>36</v>
      </c>
      <c r="D40" s="5" t="s">
        <v>39</v>
      </c>
      <c r="E40" s="24">
        <f>SUM(E25:E27)</f>
        <v>4</v>
      </c>
      <c r="F40" s="22">
        <f>E40/$E$43</f>
        <v>0.26666666666666666</v>
      </c>
      <c r="G40" s="24">
        <f>SUM(G25:G27)</f>
        <v>70</v>
      </c>
      <c r="H40" s="22">
        <f t="shared" si="2"/>
        <v>0.46979865771812079</v>
      </c>
      <c r="I40" s="24">
        <f>SUM(I25:I27)</f>
        <v>0</v>
      </c>
      <c r="J40" s="35">
        <f>I40/$I$43</f>
        <v>0</v>
      </c>
      <c r="K40" s="73">
        <f t="shared" si="1"/>
        <v>74</v>
      </c>
    </row>
    <row r="41" spans="1:11" x14ac:dyDescent="0.35">
      <c r="A41" s="103"/>
      <c r="B41" s="109"/>
      <c r="C41" s="45" t="s">
        <v>37</v>
      </c>
      <c r="D41" s="13" t="s">
        <v>39</v>
      </c>
      <c r="E41" s="24">
        <f>SUM(E28:E29)</f>
        <v>4</v>
      </c>
      <c r="F41" s="22">
        <f>E41/$E$43</f>
        <v>0.26666666666666666</v>
      </c>
      <c r="G41" s="24">
        <f>SUM(G28:G29)</f>
        <v>40</v>
      </c>
      <c r="H41" s="22">
        <f t="shared" si="2"/>
        <v>0.26845637583892618</v>
      </c>
      <c r="I41" s="24">
        <f>SUM(I28:I29)</f>
        <v>0</v>
      </c>
      <c r="J41" s="35">
        <f>I41/$I$43</f>
        <v>0</v>
      </c>
      <c r="K41" s="73">
        <f t="shared" si="1"/>
        <v>44</v>
      </c>
    </row>
    <row r="42" spans="1:11" ht="15" thickBot="1" x14ac:dyDescent="0.4">
      <c r="A42" s="103"/>
      <c r="B42" s="109"/>
      <c r="C42" s="16" t="s">
        <v>38</v>
      </c>
      <c r="D42" s="16" t="s">
        <v>39</v>
      </c>
      <c r="E42" s="24">
        <f>SUM(E30:E38)</f>
        <v>7</v>
      </c>
      <c r="F42" s="26">
        <f>E42/$E$43</f>
        <v>0.46666666666666667</v>
      </c>
      <c r="G42" s="24">
        <f>SUM(G30:G38)</f>
        <v>39</v>
      </c>
      <c r="H42" s="26">
        <f t="shared" si="2"/>
        <v>0.26174496644295303</v>
      </c>
      <c r="I42" s="24">
        <f>SUM(I30:I38)</f>
        <v>1</v>
      </c>
      <c r="J42" s="75">
        <f>I42/$I$43</f>
        <v>1</v>
      </c>
      <c r="K42" s="76">
        <f t="shared" si="1"/>
        <v>47</v>
      </c>
    </row>
    <row r="43" spans="1:11" ht="15.5" thickTop="1" thickBot="1" x14ac:dyDescent="0.4">
      <c r="A43" s="103"/>
      <c r="B43" s="109"/>
      <c r="C43" s="86" t="s">
        <v>25</v>
      </c>
      <c r="D43" s="87" t="s">
        <v>39</v>
      </c>
      <c r="E43" s="88">
        <f>SUM(E39:E42)</f>
        <v>15</v>
      </c>
      <c r="F43" s="89">
        <v>1</v>
      </c>
      <c r="G43" s="88">
        <f>SUM(G39:G42)</f>
        <v>149</v>
      </c>
      <c r="H43" s="89">
        <v>1</v>
      </c>
      <c r="I43" s="88">
        <f>SUM(I39:I42)</f>
        <v>1</v>
      </c>
      <c r="J43" s="90">
        <v>1</v>
      </c>
      <c r="K43" s="91">
        <f t="shared" si="1"/>
        <v>165</v>
      </c>
    </row>
    <row r="44" spans="1:11" ht="15" thickTop="1" x14ac:dyDescent="0.35">
      <c r="A44" s="104"/>
      <c r="B44" s="110"/>
      <c r="C44" s="77" t="s">
        <v>64</v>
      </c>
      <c r="D44" s="77" t="s">
        <v>39</v>
      </c>
      <c r="E44" s="78">
        <f>E23+E43</f>
        <v>36</v>
      </c>
      <c r="F44" s="79">
        <f>E44/$K$44</f>
        <v>5.1873198847262249E-2</v>
      </c>
      <c r="G44" s="80">
        <f>G23+G43</f>
        <v>653</v>
      </c>
      <c r="H44" s="79">
        <f>G44/$K$44</f>
        <v>0.94092219020172907</v>
      </c>
      <c r="I44" s="80">
        <f>I23+I43</f>
        <v>5</v>
      </c>
      <c r="J44" s="79">
        <f>I44/$K$44</f>
        <v>7.2046109510086453E-3</v>
      </c>
      <c r="K44" s="81">
        <f>K23+K43</f>
        <v>694</v>
      </c>
    </row>
    <row r="45" spans="1:11" ht="14.15" customHeight="1" x14ac:dyDescent="0.35">
      <c r="A45" s="98">
        <v>2</v>
      </c>
      <c r="B45" s="100" t="s">
        <v>47</v>
      </c>
      <c r="C45" s="53" t="s">
        <v>43</v>
      </c>
      <c r="D45" s="53" t="s">
        <v>1</v>
      </c>
      <c r="E45" s="54">
        <v>19</v>
      </c>
      <c r="F45" s="54"/>
      <c r="G45" s="54">
        <v>166</v>
      </c>
      <c r="H45" s="54"/>
      <c r="I45" s="54">
        <v>15</v>
      </c>
      <c r="J45" s="54"/>
      <c r="K45" s="55">
        <f>SUM(E45:J45)</f>
        <v>200</v>
      </c>
    </row>
    <row r="46" spans="1:11" ht="14.15" customHeight="1" x14ac:dyDescent="0.35">
      <c r="A46" s="113"/>
      <c r="B46" s="108"/>
      <c r="C46" s="5" t="s">
        <v>44</v>
      </c>
      <c r="D46" s="5" t="s">
        <v>1</v>
      </c>
      <c r="E46" s="38">
        <v>9</v>
      </c>
      <c r="F46" s="38"/>
      <c r="G46" s="38">
        <v>71</v>
      </c>
      <c r="H46" s="38"/>
      <c r="I46" s="38">
        <v>10</v>
      </c>
      <c r="J46" s="38"/>
      <c r="K46" s="56">
        <f>SUM(E46:J46)</f>
        <v>90</v>
      </c>
    </row>
    <row r="47" spans="1:11" ht="14.15" customHeight="1" x14ac:dyDescent="0.35">
      <c r="A47" s="99"/>
      <c r="B47" s="101"/>
      <c r="C47" s="60" t="s">
        <v>45</v>
      </c>
      <c r="D47" s="60" t="s">
        <v>39</v>
      </c>
      <c r="E47" s="92">
        <f>E46/E45</f>
        <v>0.47368421052631576</v>
      </c>
      <c r="F47" s="63"/>
      <c r="G47" s="92">
        <f>G46/G45</f>
        <v>0.42771084337349397</v>
      </c>
      <c r="H47" s="63"/>
      <c r="I47" s="92">
        <f>I46/I45</f>
        <v>0.66666666666666663</v>
      </c>
      <c r="J47" s="64"/>
      <c r="K47" s="93"/>
    </row>
    <row r="48" spans="1:11" ht="14.15" customHeight="1" x14ac:dyDescent="0.35">
      <c r="A48" s="98">
        <v>3</v>
      </c>
      <c r="B48" s="100" t="s">
        <v>48</v>
      </c>
      <c r="C48" s="53" t="s">
        <v>46</v>
      </c>
      <c r="D48" s="53" t="s">
        <v>1</v>
      </c>
      <c r="E48" s="54">
        <v>0</v>
      </c>
      <c r="F48" s="54"/>
      <c r="G48" s="54">
        <v>0</v>
      </c>
      <c r="H48" s="54"/>
      <c r="I48" s="54">
        <v>0</v>
      </c>
      <c r="J48" s="54"/>
      <c r="K48" s="55"/>
    </row>
    <row r="49" spans="1:11" ht="14.15" customHeight="1" x14ac:dyDescent="0.35">
      <c r="A49" s="99"/>
      <c r="B49" s="101"/>
      <c r="C49" s="60" t="s">
        <v>51</v>
      </c>
      <c r="D49" s="60" t="s">
        <v>39</v>
      </c>
      <c r="E49" s="92">
        <v>0</v>
      </c>
      <c r="F49" s="63"/>
      <c r="G49" s="92">
        <v>0</v>
      </c>
      <c r="H49" s="63"/>
      <c r="I49" s="92">
        <v>0</v>
      </c>
      <c r="J49" s="64"/>
      <c r="K49" s="65"/>
    </row>
    <row r="50" spans="1:11" x14ac:dyDescent="0.35">
      <c r="A50" s="98">
        <v>4</v>
      </c>
      <c r="B50" s="100" t="s">
        <v>52</v>
      </c>
      <c r="C50" s="53" t="s">
        <v>53</v>
      </c>
      <c r="D50" s="53" t="s">
        <v>1</v>
      </c>
      <c r="E50" s="54">
        <v>35</v>
      </c>
      <c r="F50" s="54"/>
      <c r="G50" s="54">
        <v>631</v>
      </c>
      <c r="H50" s="54"/>
      <c r="I50" s="54">
        <v>17</v>
      </c>
      <c r="J50" s="54"/>
      <c r="K50" s="94">
        <f>SUM(E50:J50)</f>
        <v>683</v>
      </c>
    </row>
    <row r="51" spans="1:11" x14ac:dyDescent="0.35">
      <c r="A51" s="99"/>
      <c r="B51" s="101"/>
      <c r="C51" s="60" t="s">
        <v>54</v>
      </c>
      <c r="D51" s="60" t="s">
        <v>39</v>
      </c>
      <c r="E51" s="92">
        <f>E50/E44</f>
        <v>0.97222222222222221</v>
      </c>
      <c r="F51" s="63"/>
      <c r="G51" s="92">
        <f>G50/G44</f>
        <v>0.96630934150076575</v>
      </c>
      <c r="H51" s="63"/>
      <c r="I51" s="92">
        <f>I50/I44</f>
        <v>3.4</v>
      </c>
      <c r="J51" s="64"/>
      <c r="K51" s="93"/>
    </row>
    <row r="52" spans="1:11" x14ac:dyDescent="0.35">
      <c r="A52" s="102">
        <v>5</v>
      </c>
      <c r="B52" s="105" t="s">
        <v>55</v>
      </c>
      <c r="C52" s="53" t="s">
        <v>56</v>
      </c>
      <c r="D52" s="53" t="s">
        <v>1</v>
      </c>
      <c r="E52" s="54">
        <v>0</v>
      </c>
      <c r="F52" s="95">
        <f>E52/K52</f>
        <v>0</v>
      </c>
      <c r="G52" s="54">
        <v>10</v>
      </c>
      <c r="H52" s="96">
        <f>G52/K52</f>
        <v>1</v>
      </c>
      <c r="I52" s="54">
        <v>0</v>
      </c>
      <c r="J52" s="95">
        <f>I52/K52</f>
        <v>0</v>
      </c>
      <c r="K52" s="97">
        <f>SUM(E52,G52,I52)</f>
        <v>10</v>
      </c>
    </row>
    <row r="53" spans="1:11" x14ac:dyDescent="0.35">
      <c r="A53" s="103"/>
      <c r="B53" s="106"/>
      <c r="C53" s="50" t="s">
        <v>57</v>
      </c>
      <c r="D53" s="5" t="s">
        <v>1</v>
      </c>
      <c r="E53" s="39"/>
      <c r="F53" s="39"/>
      <c r="G53" s="39"/>
      <c r="H53" s="39"/>
      <c r="I53" s="39"/>
      <c r="J53" s="38"/>
      <c r="K53" s="56"/>
    </row>
    <row r="54" spans="1:11" x14ac:dyDescent="0.35">
      <c r="A54" s="103"/>
      <c r="B54" s="106"/>
      <c r="C54" s="50" t="s">
        <v>58</v>
      </c>
      <c r="D54" s="5" t="s">
        <v>39</v>
      </c>
      <c r="E54" s="38"/>
      <c r="F54" s="49"/>
      <c r="G54" s="38"/>
      <c r="H54" s="49"/>
      <c r="I54" s="38"/>
      <c r="J54" s="49"/>
      <c r="K54" s="56"/>
    </row>
    <row r="55" spans="1:11" x14ac:dyDescent="0.35">
      <c r="A55" s="103"/>
      <c r="B55" s="106"/>
      <c r="C55" s="50" t="s">
        <v>59</v>
      </c>
      <c r="D55" s="5" t="s">
        <v>1</v>
      </c>
      <c r="E55" s="39"/>
      <c r="F55" s="39"/>
      <c r="G55" s="39"/>
      <c r="H55" s="39"/>
      <c r="I55" s="39"/>
      <c r="J55" s="38"/>
      <c r="K55" s="56"/>
    </row>
    <row r="56" spans="1:11" x14ac:dyDescent="0.35">
      <c r="A56" s="103"/>
      <c r="B56" s="106"/>
      <c r="C56" s="51" t="s">
        <v>60</v>
      </c>
      <c r="D56" s="13" t="s">
        <v>39</v>
      </c>
      <c r="E56" s="52"/>
      <c r="F56" s="52"/>
      <c r="G56" s="52"/>
      <c r="H56" s="52"/>
      <c r="I56" s="52"/>
      <c r="J56" s="40"/>
      <c r="K56" s="57"/>
    </row>
    <row r="57" spans="1:11" x14ac:dyDescent="0.35">
      <c r="A57" s="103"/>
      <c r="B57" s="106"/>
      <c r="C57" s="50" t="s">
        <v>61</v>
      </c>
      <c r="D57" s="5" t="s">
        <v>39</v>
      </c>
      <c r="E57" s="4"/>
      <c r="F57" s="4"/>
      <c r="G57" s="4"/>
      <c r="H57" s="4"/>
      <c r="I57" s="4"/>
      <c r="J57" s="4"/>
      <c r="K57" s="58"/>
    </row>
    <row r="58" spans="1:11" x14ac:dyDescent="0.35">
      <c r="A58" s="103"/>
      <c r="B58" s="106"/>
      <c r="C58" s="50" t="s">
        <v>62</v>
      </c>
      <c r="D58" s="5" t="s">
        <v>39</v>
      </c>
      <c r="E58" s="4"/>
      <c r="F58" s="4"/>
      <c r="G58" s="4"/>
      <c r="H58" s="4"/>
      <c r="I58" s="4"/>
      <c r="J58" s="4"/>
      <c r="K58" s="58"/>
    </row>
    <row r="59" spans="1:11" x14ac:dyDescent="0.35">
      <c r="A59" s="104"/>
      <c r="B59" s="107"/>
      <c r="C59" s="59" t="s">
        <v>63</v>
      </c>
      <c r="D59" s="60" t="s">
        <v>39</v>
      </c>
      <c r="E59" s="61"/>
      <c r="F59" s="61"/>
      <c r="G59" s="61"/>
      <c r="H59" s="61"/>
      <c r="I59" s="61"/>
      <c r="J59" s="61"/>
      <c r="K59" s="62"/>
    </row>
  </sheetData>
  <mergeCells count="14">
    <mergeCell ref="B45:B47"/>
    <mergeCell ref="B48:B49"/>
    <mergeCell ref="A5:A44"/>
    <mergeCell ref="B5:B44"/>
    <mergeCell ref="E1:J1"/>
    <mergeCell ref="E2:F2"/>
    <mergeCell ref="G2:H2"/>
    <mergeCell ref="I2:J2"/>
    <mergeCell ref="A45:A47"/>
    <mergeCell ref="A50:A51"/>
    <mergeCell ref="B50:B51"/>
    <mergeCell ref="A52:A59"/>
    <mergeCell ref="B52:B59"/>
    <mergeCell ref="A48:A49"/>
  </mergeCells>
  <pageMargins left="0.7" right="0.7" top="0.75" bottom="0.75" header="0.3" footer="0.3"/>
  <ignoredErrors>
    <ignoredError sqref="F19:F22 H19:H22 F40:F42 H40:H42 J44 H44:I44 F44:G44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506b12a-918e-450b-82fc-492306352f8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FA8731E229E40B7BB37791073EB1C" ma:contentTypeVersion="16" ma:contentTypeDescription="Create a new document." ma:contentTypeScope="" ma:versionID="57546d26d26b008ee649b4217369b311">
  <xsd:schema xmlns:xsd="http://www.w3.org/2001/XMLSchema" xmlns:xs="http://www.w3.org/2001/XMLSchema" xmlns:p="http://schemas.microsoft.com/office/2006/metadata/properties" xmlns:ns1="http://schemas.microsoft.com/sharepoint/v3" xmlns:ns2="7506b12a-918e-450b-82fc-492306352f81" xmlns:ns3="a7c0555e-6b49-49ac-ab32-441e1d48ab51" targetNamespace="http://schemas.microsoft.com/office/2006/metadata/properties" ma:root="true" ma:fieldsID="135849b24f2a9af0e00acbfc01dd4bc5" ns1:_="" ns2:_="" ns3:_="">
    <xsd:import namespace="http://schemas.microsoft.com/sharepoint/v3"/>
    <xsd:import namespace="7506b12a-918e-450b-82fc-492306352f81"/>
    <xsd:import namespace="a7c0555e-6b49-49ac-ab32-441e1d48ab51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06b12a-918e-450b-82fc-492306352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c0555e-6b49-49ac-ab32-441e1d48ab5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FA4258D-C5FD-42D7-AA03-269E8385B79F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d87aa95-be7c-43bb-a99b-01ec21e2067d"/>
    <ds:schemaRef ds:uri="7506b12a-918e-450b-82fc-492306352f81"/>
  </ds:schemaRefs>
</ds:datastoreItem>
</file>

<file path=customXml/itemProps2.xml><?xml version="1.0" encoding="utf-8"?>
<ds:datastoreItem xmlns:ds="http://schemas.openxmlformats.org/officeDocument/2006/customXml" ds:itemID="{589C7ED8-011B-428B-B5EB-A47E5C1FF3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506b12a-918e-450b-82fc-492306352f81"/>
    <ds:schemaRef ds:uri="a7c0555e-6b49-49ac-ab32-441e1d48ab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BCC40E5-70EC-422C-86AD-0A241933B34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2025-01-30T15:54:31Z</dcterms:created>
  <dcterms:modified xsi:type="dcterms:W3CDTF">2025-03-28T09:15:12Z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0x010100F4FFA8731E229E40B7BB37791073EB1C</vt:lpwstr>
  </property>
  <property fmtid="{D5CDD505-2E9C-101B-9397-08002B2CF9AE}" pid="3" name="MediaServiceImageTags">
    <vt:lpwstr/>
  </property>
</Properties>
</file>